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37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D57" i="1"/>
  <c r="E32"/>
  <c r="D32"/>
  <c r="E46"/>
  <c r="D46"/>
  <c r="F52"/>
  <c r="F34"/>
  <c r="E63"/>
  <c r="D63"/>
  <c r="E14"/>
  <c r="E8"/>
  <c r="E12"/>
  <c r="E27"/>
  <c r="E30"/>
  <c r="E18"/>
  <c r="E21"/>
  <c r="E39"/>
  <c r="E25"/>
  <c r="E42"/>
  <c r="E55"/>
  <c r="E57"/>
  <c r="D14"/>
  <c r="D8"/>
  <c r="D12"/>
  <c r="D27"/>
  <c r="D30"/>
  <c r="D18"/>
  <c r="D21"/>
  <c r="D39"/>
  <c r="D25"/>
  <c r="D42"/>
  <c r="D55"/>
  <c r="F38"/>
  <c r="F15"/>
  <c r="F16"/>
  <c r="F17"/>
  <c r="F9"/>
  <c r="F10"/>
  <c r="F11"/>
  <c r="F13"/>
  <c r="F28"/>
  <c r="F29"/>
  <c r="F64"/>
  <c r="F65"/>
  <c r="F31"/>
  <c r="F19"/>
  <c r="F20"/>
  <c r="F22"/>
  <c r="F23"/>
  <c r="F24"/>
  <c r="F35"/>
  <c r="F36"/>
  <c r="F40"/>
  <c r="F41"/>
  <c r="F26"/>
  <c r="F43"/>
  <c r="F44"/>
  <c r="F45"/>
  <c r="F47"/>
  <c r="F48"/>
  <c r="F49"/>
  <c r="F50"/>
  <c r="F51"/>
  <c r="F53"/>
  <c r="F56"/>
  <c r="F58"/>
  <c r="F59"/>
  <c r="F60"/>
  <c r="F62"/>
  <c r="D66" l="1"/>
  <c r="F32"/>
  <c r="E66"/>
  <c r="F25"/>
  <c r="F55"/>
  <c r="F27"/>
  <c r="F30"/>
  <c r="F21"/>
  <c r="F39"/>
  <c r="F18"/>
  <c r="F12"/>
  <c r="F14"/>
  <c r="F57"/>
  <c r="F46"/>
  <c r="F42"/>
  <c r="F8"/>
  <c r="F63"/>
  <c r="F66" l="1"/>
</calcChain>
</file>

<file path=xl/sharedStrings.xml><?xml version="1.0" encoding="utf-8"?>
<sst xmlns="http://schemas.openxmlformats.org/spreadsheetml/2006/main" count="87" uniqueCount="76">
  <si>
    <t>% исполнения</t>
  </si>
  <si>
    <t>Подпрограмма "Поддержка специалистов, прибывших для работы в социальной сфере Усть-Удинского района"</t>
  </si>
  <si>
    <t>Контрольно-счетный орган районного муниципального образования "Усть-Удинский район"</t>
  </si>
  <si>
    <t>Подпрограмма "Проведение строительства, реконструкций, капитального ремонта зданий и сооружений учреждений культуры"</t>
  </si>
  <si>
    <t>Подпрограмма "Профилактика  правонарушений на территории Усть-Удинского района"</t>
  </si>
  <si>
    <t>Подпрограмма "Профилактика безопасности дорожного движения на территории Усть-Удинского района"</t>
  </si>
  <si>
    <t>Подпрограмма "Дополнительные меры по поддержке граждан, оказавшихся в сложной жизненной ситуации"</t>
  </si>
  <si>
    <t>Подпрограмма "Социальная поддержка отдельных категорий граждан"</t>
  </si>
  <si>
    <t>Подпрограмма "Комплексные меры профилактики злоупотребления наркотическими средствами , токсическими и психотропными веществами, профилактики распространения ВИЧ - инфекции и других социально-негативных явлений"</t>
  </si>
  <si>
    <t>Подпрограмма "Комплексное развитие сельских территорий на период 2020-2025 годы"</t>
  </si>
  <si>
    <t>тыс.руб.</t>
  </si>
  <si>
    <r>
      <rPr>
        <b/>
        <sz val="11"/>
        <rFont val="Times New Roman"/>
        <family val="1"/>
        <charset val="204"/>
      </rPr>
      <t>ИТОГО</t>
    </r>
  </si>
  <si>
    <r>
      <rPr>
        <b/>
        <sz val="11"/>
        <rFont val="Times New Roman"/>
        <family val="1"/>
        <charset val="204"/>
      </rPr>
      <t>Исполнение по</t>
    </r>
  </si>
  <si>
    <r>
      <rPr>
        <b/>
        <sz val="11"/>
        <rFont val="Times New Roman"/>
        <family val="1"/>
        <charset val="204"/>
      </rPr>
      <t>по муниципальному образованию «Усть-Удинский район»</t>
    </r>
  </si>
  <si>
    <t>(тыс.руб.)</t>
  </si>
  <si>
    <t>Наименование программ</t>
  </si>
  <si>
    <t>КЦСР</t>
  </si>
  <si>
    <t>1</t>
  </si>
  <si>
    <t>2</t>
  </si>
  <si>
    <t>3</t>
  </si>
  <si>
    <t>Обеспечение деятельности районной Думы районного муниципального образования "Усть-Удинский район»</t>
  </si>
  <si>
    <t>Подпрограмма "Управление в сфере образования"</t>
  </si>
  <si>
    <t>администрации Усть-Удинского района</t>
  </si>
  <si>
    <t>Подрограмма "Развитие системы дошкольного, общего, дополнительного образования"</t>
  </si>
  <si>
    <t>Проведение строительства, реконструкций, текущего и капитального ремонта зданий и сооружений</t>
  </si>
  <si>
    <t>Подпрограмма "Оснащение пищеблоков и столовых образовательных учреждений"</t>
  </si>
  <si>
    <t xml:space="preserve">Подпрограмма "Развитие культурно-досуговой деятельности и самодеятельного народного творчества, поддержка культурно-досуговых формирований учреждений культуры и социально ориентированных некоммерческих организаций  </t>
  </si>
  <si>
    <t>Программа "Развитие физической культуры и спорта в РМО "Усть-Удинский район" на 2023-2027 годы</t>
  </si>
  <si>
    <t>Подпрограмма "Развитие физической культуры и массового спорта на 2023-2027 годы"</t>
  </si>
  <si>
    <t>Подпрограмма "Развитие системы подготовки спортсменов по видам спорта" на 2023-2027 годы</t>
  </si>
  <si>
    <t>Подпрограмма "Развитие спортивной инфраструктуры и материально-технической базы в Усть-Удинском районе на 2023-2027 годы"</t>
  </si>
  <si>
    <t>Непрограммные расходы</t>
  </si>
  <si>
    <r>
      <rPr>
        <b/>
        <sz val="11"/>
        <rFont val="Times New Roman"/>
        <family val="1"/>
        <charset val="204"/>
      </rPr>
      <t xml:space="preserve">Муниципальная программа </t>
    </r>
    <r>
      <rPr>
        <sz val="11"/>
        <rFont val="Times New Roman"/>
        <family val="1"/>
        <charset val="204"/>
      </rPr>
      <t xml:space="preserve">" </t>
    </r>
    <r>
      <rPr>
        <b/>
        <sz val="11"/>
        <rFont val="Times New Roman"/>
        <family val="1"/>
        <charset val="204"/>
      </rPr>
      <t>Организация летнего отдыха и  занятости детей в Усть-Удинском районе" на 2020-2025 годы</t>
    </r>
  </si>
  <si>
    <t>Подпрограмма " Организация летнего отдыха и занятости детей в Усть-Удинском районе" на 2020-2025 годы</t>
  </si>
  <si>
    <t>Подпрограмма "Создание условий для обеспечения населения Усть-Удинского района услугами связи"</t>
  </si>
  <si>
    <t>План на 2025 г.</t>
  </si>
  <si>
    <t>Муниципальная программа "Обеспечение деятельности мэра Усть-Удинского района и администрации Усть-Удинского района на 2017-2027 годы"</t>
  </si>
  <si>
    <t>Подпрограмма "Обеспечение деятельности муниципальных служащих, осуществляющих отдельные областные государственные полномочия" на 2017-2027 годы</t>
  </si>
  <si>
    <t>Подпрограмма "Обеспечение деятельности мэра Усть-Удинского района и администрации Усть-Удинского района" на 2017-2027 годы</t>
  </si>
  <si>
    <t>Подпрограмма "Информационное освещение деятельности органов местного самоуправления (администрации Усть-Удинского района и районной Думы районного муниципального образования "Усть-Удинский район" на 2015-2027 годы</t>
  </si>
  <si>
    <t>Муниципальная программа "Управление муниципальными финансами Усть-Удинского района" на 2017-2027 годы</t>
  </si>
  <si>
    <t>Подпрограмма "Управление муниципальными финансами, организация составления и исполнения районного бюджета" на 2017-2027 годы</t>
  </si>
  <si>
    <t>Подпрограмма "Повышение эффективности бюджетных расходов  в Усть-Удинском районе" на 2017-2027 годы</t>
  </si>
  <si>
    <t>Подпрограмма "Создание условий для эффективного и ответственного управления муниципальными финансами, повышение устойчивости бюджетов муниципальных образований Усть-Удинского района" на 2017-2027 годы</t>
  </si>
  <si>
    <t>Программа "Повышение эффективности проводимой муниципальной политики в области земельно-имущественных отношений и управления муниципальной собственностью" на 2017-2027 годы</t>
  </si>
  <si>
    <t>Подпрограмма "Повышение эффективности проводимой муниципальной политики в области земельно-имущественных отношений и управления муниципальной собственностью" на 2017-2027 годы</t>
  </si>
  <si>
    <t>Программа РМО "Усть-Удинский район" "Обеспечение комплексных мер по гражданской обороне на 2021-2027 годы"</t>
  </si>
  <si>
    <t>Подрограмма "Выполнение профилактических мероприятий по гражданской обороне, защите населения и территорий от чрезвычайных ситуаций природного и техногенного характера, пожарной безопасности и профилактике терроризма на 2021-2027 годы"</t>
  </si>
  <si>
    <t>Подпрограмма "Содержание МКУ "ЕДДС" РМО "Усть-Удинский район" на 2021-2027 годы</t>
  </si>
  <si>
    <t>Муниципальная программа "Профилактика правонарушений и безопасности дорожного движения на территории Усть-Удинского района" на 2020-2027 годы</t>
  </si>
  <si>
    <t>Муниципальная программа "Социальная поддержка отдельных категорий граждан на территории Усть-Удинского района" на 2020-2027 годы</t>
  </si>
  <si>
    <t>Программа "Создание благоприятных условий для обеспечения жизнедеятельности населения Усть-Удинского района" на 2015-2027 годы</t>
  </si>
  <si>
    <t>Подпрограмма "Энергосбережение и повышение энергетической эффективности на территории Усть-Удинского района" на 2015-2027 годы</t>
  </si>
  <si>
    <t>Подпрограмма "Создание условий для предоставления транспортных услуг населению Усть-Удинского района" на 2015-2027 годы</t>
  </si>
  <si>
    <t>Подпрограмма "Охрана окружающей среды в Усть-Удинском районе" на 2015-2027 годы</t>
  </si>
  <si>
    <t>Программа "Молодежная политика на 2020-2027 годы"</t>
  </si>
  <si>
    <t>Подпрограмма "Качественное развитие потенциала и воспитание молодежи Усть-Удинского района в возрасте от 14 до 30 лет" на 2020-2027 годы</t>
  </si>
  <si>
    <t>Подпрограмма "Патриотическое воспитание детей и молодежи районного муниципального образования "Усть-Удинский район в возрасте от 14 до 30 лет" на 2020-2027 годы</t>
  </si>
  <si>
    <t>Муниципальная программа "Комплексные меры профилактики злоупотребления наркотическими средствами, токсическими и психотропными веществами, профилактики распространения ВИЧ - инфекции и других социально-негативных явлений" на 2020-2027 годы</t>
  </si>
  <si>
    <t>Муниципальная программа "Развитие культуры районного муниципального образования " Усть-Удинский район" на 2022-2027 годы</t>
  </si>
  <si>
    <t>Подпрограмма "Развитие библиотечного дела РМО "Усть-Удинский район" на 2022-2027 годы</t>
  </si>
  <si>
    <t>Подпрограмма "Сохранение и развитие дополнительного образования в сфере искусства в муниципальном образовании "Усть-Удинский район" на 2022-2027 годы</t>
  </si>
  <si>
    <t>Подпрограмма "Развитие музейного дела в Усть-Удинском районе на 2022-2027 годы"</t>
  </si>
  <si>
    <t>Подпрограмма "Управление культурой и финансовое обеспечение" на 2022-2027 годы</t>
  </si>
  <si>
    <t>Подпрограмма "Обеспечение безопасности учреждений культуры на 2022-2027 годы"</t>
  </si>
  <si>
    <t>Муниципальная программа "Развитие системы образования РМО "Усть-Удинский район" на 2022-2027 годы"</t>
  </si>
  <si>
    <t>Подпрограмма "Обеспечение безопасности в образовательных организациях Усть-Удинского района на 2022-2027 годы"</t>
  </si>
  <si>
    <t>Подпрограмма "Комплесное развитие коммунальной инфраструктуры в Усть-Удинском районе" на 2021 -2027 годы</t>
  </si>
  <si>
    <t>Подпрограмма "Укрепление межнационального и межконфессионального согласия, профилактика экстремистских проявлений на территории РМО "Усть-Удинский район" на 2024-2027 годы</t>
  </si>
  <si>
    <t>Муниципальная программа "Комплексное развитие сельских территорий на период 2020-2027 годы"</t>
  </si>
  <si>
    <t>Подпрограмма "Деятельность комитета по вопросам ЖКХ" на 2025-2027 годы</t>
  </si>
  <si>
    <t>Заместитель начальника финансового управления</t>
  </si>
  <si>
    <t>Е.А. Юрышева</t>
  </si>
  <si>
    <t>-</t>
  </si>
  <si>
    <t>целевым программам на 31.12.2025 г.</t>
  </si>
  <si>
    <t>Факт на 31.12.2025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</si>
</sst>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5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vertical="top"/>
    </xf>
    <xf numFmtId="0" fontId="1" fillId="0" borderId="9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7" xfId="0" applyFont="1" applyBorder="1" applyAlignment="1">
      <alignment vertical="top"/>
    </xf>
    <xf numFmtId="164" fontId="2" fillId="0" borderId="12" xfId="0" applyNumberFormat="1" applyFont="1" applyBorder="1" applyAlignment="1">
      <alignment horizontal="center" vertical="center"/>
    </xf>
    <xf numFmtId="164" fontId="1" fillId="0" borderId="56" xfId="0" applyNumberFormat="1" applyFont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164" fontId="2" fillId="0" borderId="5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1" fillId="0" borderId="10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165" fontId="1" fillId="0" borderId="56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 wrapText="1"/>
    </xf>
    <xf numFmtId="165" fontId="2" fillId="0" borderId="21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 wrapText="1"/>
    </xf>
    <xf numFmtId="165" fontId="1" fillId="0" borderId="14" xfId="0" applyNumberFormat="1" applyFont="1" applyBorder="1" applyAlignment="1">
      <alignment horizontal="center" vertical="center"/>
    </xf>
    <xf numFmtId="165" fontId="2" fillId="0" borderId="23" xfId="0" applyNumberFormat="1" applyFont="1" applyBorder="1" applyAlignment="1">
      <alignment horizontal="center" vertical="center"/>
    </xf>
    <xf numFmtId="165" fontId="2" fillId="0" borderId="56" xfId="0" applyNumberFormat="1" applyFont="1" applyBorder="1" applyAlignment="1">
      <alignment horizontal="center" vertical="center"/>
    </xf>
    <xf numFmtId="165" fontId="1" fillId="0" borderId="26" xfId="0" applyNumberFormat="1" applyFont="1" applyBorder="1" applyAlignment="1">
      <alignment horizontal="center" vertical="center"/>
    </xf>
    <xf numFmtId="165" fontId="1" fillId="0" borderId="25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165" fontId="2" fillId="0" borderId="28" xfId="0" applyNumberFormat="1" applyFont="1" applyBorder="1" applyAlignment="1">
      <alignment horizontal="center" vertical="center"/>
    </xf>
    <xf numFmtId="165" fontId="1" fillId="0" borderId="29" xfId="0" applyNumberFormat="1" applyFont="1" applyBorder="1" applyAlignment="1">
      <alignment horizontal="center" vertical="center"/>
    </xf>
    <xf numFmtId="165" fontId="1" fillId="0" borderId="31" xfId="0" applyNumberFormat="1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center" vertical="center"/>
    </xf>
    <xf numFmtId="165" fontId="2" fillId="0" borderId="32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5" fontId="2" fillId="0" borderId="35" xfId="0" applyNumberFormat="1" applyFont="1" applyBorder="1" applyAlignment="1">
      <alignment horizontal="center" vertical="center"/>
    </xf>
    <xf numFmtId="165" fontId="2" fillId="0" borderId="38" xfId="0" applyNumberFormat="1" applyFont="1" applyBorder="1" applyAlignment="1">
      <alignment horizontal="center" vertical="center"/>
    </xf>
    <xf numFmtId="165" fontId="2" fillId="0" borderId="39" xfId="0" applyNumberFormat="1" applyFont="1" applyBorder="1" applyAlignment="1">
      <alignment horizontal="center" vertical="center"/>
    </xf>
    <xf numFmtId="165" fontId="2" fillId="0" borderId="37" xfId="0" applyNumberFormat="1" applyFont="1" applyBorder="1" applyAlignment="1">
      <alignment horizontal="center" vertical="center"/>
    </xf>
    <xf numFmtId="165" fontId="1" fillId="0" borderId="15" xfId="0" applyNumberFormat="1" applyFont="1" applyBorder="1" applyAlignment="1">
      <alignment horizontal="center" vertical="center"/>
    </xf>
    <xf numFmtId="165" fontId="2" fillId="0" borderId="43" xfId="0" applyNumberFormat="1" applyFont="1" applyBorder="1" applyAlignment="1">
      <alignment horizontal="center" vertical="center"/>
    </xf>
    <xf numFmtId="165" fontId="2" fillId="0" borderId="44" xfId="0" applyNumberFormat="1" applyFont="1" applyBorder="1" applyAlignment="1">
      <alignment horizontal="center" vertical="center"/>
    </xf>
    <xf numFmtId="165" fontId="2" fillId="0" borderId="45" xfId="0" applyNumberFormat="1" applyFont="1" applyBorder="1" applyAlignment="1">
      <alignment horizontal="center" vertical="center"/>
    </xf>
    <xf numFmtId="165" fontId="1" fillId="0" borderId="47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165" fontId="2" fillId="0" borderId="48" xfId="0" applyNumberFormat="1" applyFont="1" applyBorder="1" applyAlignment="1">
      <alignment horizontal="center" vertical="center"/>
    </xf>
    <xf numFmtId="165" fontId="2" fillId="0" borderId="50" xfId="0" applyNumberFormat="1" applyFont="1" applyBorder="1" applyAlignment="1">
      <alignment horizontal="center" vertical="center"/>
    </xf>
    <xf numFmtId="165" fontId="1" fillId="2" borderId="52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2" fillId="2" borderId="52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53" xfId="0" applyNumberFormat="1" applyFont="1" applyFill="1" applyBorder="1" applyAlignment="1">
      <alignment horizontal="center" vertical="center"/>
    </xf>
    <xf numFmtId="165" fontId="2" fillId="2" borderId="54" xfId="0" applyNumberFormat="1" applyFont="1" applyFill="1" applyBorder="1" applyAlignment="1">
      <alignment horizontal="center" vertical="center"/>
    </xf>
    <xf numFmtId="165" fontId="2" fillId="2" borderId="56" xfId="0" applyNumberFormat="1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165" fontId="2" fillId="2" borderId="55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56" xfId="0" applyFont="1" applyFill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65" fontId="1" fillId="0" borderId="29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9"/>
  <sheetViews>
    <sheetView tabSelected="1" topLeftCell="A30" zoomScaleNormal="100" workbookViewId="0">
      <selection activeCell="J38" sqref="J38"/>
    </sheetView>
  </sheetViews>
  <sheetFormatPr defaultRowHeight="12.75"/>
  <cols>
    <col min="1" max="1" width="7"/>
    <col min="2" max="2" width="51.85546875" customWidth="1"/>
    <col min="3" max="3" width="13.5703125" customWidth="1"/>
    <col min="4" max="4" width="15.140625" customWidth="1"/>
    <col min="5" max="5" width="14"/>
    <col min="6" max="6" width="15.5703125" customWidth="1"/>
    <col min="18" max="18" width="12" customWidth="1"/>
  </cols>
  <sheetData>
    <row r="1" spans="1:6" ht="15">
      <c r="A1" s="108" t="s">
        <v>12</v>
      </c>
      <c r="B1" s="108"/>
      <c r="C1" s="108"/>
      <c r="D1" s="108"/>
      <c r="E1" s="108"/>
      <c r="F1" s="108"/>
    </row>
    <row r="2" spans="1:6" ht="15">
      <c r="A2" s="109" t="s">
        <v>74</v>
      </c>
      <c r="B2" s="108"/>
      <c r="C2" s="108"/>
      <c r="D2" s="108"/>
      <c r="E2" s="108"/>
      <c r="F2" s="108"/>
    </row>
    <row r="3" spans="1:6" ht="15">
      <c r="A3" s="108" t="s">
        <v>13</v>
      </c>
      <c r="B3" s="108"/>
      <c r="C3" s="108"/>
      <c r="D3" s="108"/>
      <c r="E3" s="108"/>
      <c r="F3" s="108"/>
    </row>
    <row r="4" spans="1:6" ht="15">
      <c r="A4" s="7"/>
      <c r="B4" s="7"/>
      <c r="C4" s="7"/>
      <c r="D4" s="7"/>
      <c r="E4" s="7"/>
      <c r="F4" s="7"/>
    </row>
    <row r="5" spans="1:6" ht="12.75" customHeight="1" thickBot="1">
      <c r="A5" s="7"/>
      <c r="B5" s="7"/>
      <c r="C5" s="7"/>
      <c r="D5" s="7"/>
      <c r="E5" s="7"/>
      <c r="F5" s="37" t="s">
        <v>10</v>
      </c>
    </row>
    <row r="6" spans="1:6" ht="15.75" hidden="1" thickBot="1">
      <c r="A6" s="7"/>
      <c r="B6" s="7"/>
      <c r="C6" s="7"/>
      <c r="D6" s="7"/>
      <c r="E6" s="7"/>
      <c r="F6" s="8" t="s">
        <v>14</v>
      </c>
    </row>
    <row r="7" spans="1:6" ht="30.75" thickBot="1">
      <c r="A7" s="12"/>
      <c r="B7" s="85" t="s">
        <v>15</v>
      </c>
      <c r="C7" s="85" t="s">
        <v>16</v>
      </c>
      <c r="D7" s="36" t="s">
        <v>35</v>
      </c>
      <c r="E7" s="86" t="s">
        <v>75</v>
      </c>
      <c r="F7" s="86" t="s">
        <v>0</v>
      </c>
    </row>
    <row r="8" spans="1:6" ht="48.75" customHeight="1" thickBot="1">
      <c r="A8" s="2">
        <v>1</v>
      </c>
      <c r="B8" s="87" t="s">
        <v>40</v>
      </c>
      <c r="C8" s="2">
        <v>6100000000</v>
      </c>
      <c r="D8" s="46">
        <f>D9+D10+D11</f>
        <v>257754</v>
      </c>
      <c r="E8" s="46">
        <f>E9+E10+E11</f>
        <v>257473.6</v>
      </c>
      <c r="F8" s="10">
        <f t="shared" ref="F8:F14" si="0">E8/D8*100</f>
        <v>99.89121410336989</v>
      </c>
    </row>
    <row r="9" spans="1:6" ht="45.75" thickBot="1">
      <c r="A9" s="102">
        <v>1</v>
      </c>
      <c r="B9" s="88" t="s">
        <v>41</v>
      </c>
      <c r="C9" s="15">
        <v>6140000000</v>
      </c>
      <c r="D9" s="42">
        <v>61064.2</v>
      </c>
      <c r="E9" s="45">
        <v>60830.2</v>
      </c>
      <c r="F9" s="28">
        <f t="shared" si="0"/>
        <v>99.616796748340278</v>
      </c>
    </row>
    <row r="10" spans="1:6" ht="40.5" customHeight="1" thickBot="1">
      <c r="A10" s="102">
        <v>2</v>
      </c>
      <c r="B10" s="88" t="s">
        <v>42</v>
      </c>
      <c r="C10" s="4">
        <v>6150000000</v>
      </c>
      <c r="D10" s="47">
        <v>194435.3</v>
      </c>
      <c r="E10" s="45">
        <v>194435.3</v>
      </c>
      <c r="F10" s="28">
        <f t="shared" si="0"/>
        <v>100</v>
      </c>
    </row>
    <row r="11" spans="1:6" ht="78.75" customHeight="1" thickBot="1">
      <c r="A11" s="102">
        <v>3</v>
      </c>
      <c r="B11" s="88" t="s">
        <v>43</v>
      </c>
      <c r="C11" s="16">
        <v>6160000000</v>
      </c>
      <c r="D11" s="40">
        <v>2254.5</v>
      </c>
      <c r="E11" s="48">
        <v>2208.1</v>
      </c>
      <c r="F11" s="28">
        <f t="shared" si="0"/>
        <v>97.941893989798174</v>
      </c>
    </row>
    <row r="12" spans="1:6" ht="78" customHeight="1" thickBot="1">
      <c r="A12" s="103">
        <v>2</v>
      </c>
      <c r="B12" s="89" t="s">
        <v>44</v>
      </c>
      <c r="C12" s="3">
        <v>6200000000</v>
      </c>
      <c r="D12" s="49">
        <f>D13</f>
        <v>9727.4</v>
      </c>
      <c r="E12" s="50">
        <f>E13</f>
        <v>9544.7999999999993</v>
      </c>
      <c r="F12" s="10">
        <f t="shared" si="0"/>
        <v>98.122828299442816</v>
      </c>
    </row>
    <row r="13" spans="1:6" ht="60.75" thickBot="1">
      <c r="A13" s="102">
        <v>1</v>
      </c>
      <c r="B13" s="88" t="s">
        <v>45</v>
      </c>
      <c r="C13" s="14">
        <v>6280000000</v>
      </c>
      <c r="D13" s="40">
        <v>9727.4</v>
      </c>
      <c r="E13" s="51">
        <v>9544.7999999999993</v>
      </c>
      <c r="F13" s="28">
        <f t="shared" si="0"/>
        <v>98.122828299442816</v>
      </c>
    </row>
    <row r="14" spans="1:6" ht="57.75" thickBot="1">
      <c r="A14" s="103">
        <v>3</v>
      </c>
      <c r="B14" s="90" t="s">
        <v>36</v>
      </c>
      <c r="C14" s="9">
        <v>6400000000</v>
      </c>
      <c r="D14" s="38">
        <f>D15+D16+D17</f>
        <v>62361.399999999994</v>
      </c>
      <c r="E14" s="39">
        <f>E15+E16+E17</f>
        <v>62021.7</v>
      </c>
      <c r="F14" s="10">
        <f t="shared" si="0"/>
        <v>99.455272011212074</v>
      </c>
    </row>
    <row r="15" spans="1:6" ht="60.75" thickBot="1">
      <c r="A15" s="102" t="s">
        <v>17</v>
      </c>
      <c r="B15" s="84" t="s">
        <v>37</v>
      </c>
      <c r="C15" s="11">
        <v>6410000000</v>
      </c>
      <c r="D15" s="40">
        <v>5334.7</v>
      </c>
      <c r="E15" s="41">
        <v>5274.8</v>
      </c>
      <c r="F15" s="28">
        <f t="shared" ref="F15:F66" si="1">E15/D15*100</f>
        <v>98.8771627270512</v>
      </c>
    </row>
    <row r="16" spans="1:6" ht="45.75" thickBot="1">
      <c r="A16" s="102" t="s">
        <v>18</v>
      </c>
      <c r="B16" s="84" t="s">
        <v>38</v>
      </c>
      <c r="C16" s="4">
        <v>6430000000</v>
      </c>
      <c r="D16" s="42">
        <v>54526.2</v>
      </c>
      <c r="E16" s="43">
        <v>54414.2</v>
      </c>
      <c r="F16" s="28">
        <f t="shared" si="1"/>
        <v>99.794594158404578</v>
      </c>
    </row>
    <row r="17" spans="1:6" ht="75.75" thickBot="1">
      <c r="A17" s="102" t="s">
        <v>19</v>
      </c>
      <c r="B17" s="88" t="s">
        <v>39</v>
      </c>
      <c r="C17" s="13">
        <v>6470000000</v>
      </c>
      <c r="D17" s="44">
        <v>2500.5</v>
      </c>
      <c r="E17" s="45">
        <v>2332.6999999999998</v>
      </c>
      <c r="F17" s="28">
        <f t="shared" si="1"/>
        <v>93.289342131573676</v>
      </c>
    </row>
    <row r="18" spans="1:6" ht="57.75" thickBot="1">
      <c r="A18" s="2">
        <v>4</v>
      </c>
      <c r="B18" s="87" t="s">
        <v>49</v>
      </c>
      <c r="C18" s="2">
        <v>6500000000</v>
      </c>
      <c r="D18" s="46">
        <f>D19+D20</f>
        <v>32.4</v>
      </c>
      <c r="E18" s="46">
        <f>E19+E20</f>
        <v>31.799999999999997</v>
      </c>
      <c r="F18" s="10">
        <f t="shared" ref="F18:F26" si="2">E18/D18*100</f>
        <v>98.148148148148138</v>
      </c>
    </row>
    <row r="19" spans="1:6" ht="40.5" customHeight="1" thickBot="1">
      <c r="A19" s="102">
        <v>1</v>
      </c>
      <c r="B19" s="88" t="s">
        <v>4</v>
      </c>
      <c r="C19" s="20">
        <v>6510000000</v>
      </c>
      <c r="D19" s="61">
        <v>2.4</v>
      </c>
      <c r="E19" s="61">
        <v>2.4</v>
      </c>
      <c r="F19" s="28">
        <f t="shared" si="2"/>
        <v>100</v>
      </c>
    </row>
    <row r="20" spans="1:6" ht="45.75" thickBot="1">
      <c r="A20" s="102">
        <v>2</v>
      </c>
      <c r="B20" s="88" t="s">
        <v>5</v>
      </c>
      <c r="C20" s="4">
        <v>6520000000</v>
      </c>
      <c r="D20" s="61">
        <v>30</v>
      </c>
      <c r="E20" s="62">
        <v>29.4</v>
      </c>
      <c r="F20" s="28">
        <f t="shared" si="2"/>
        <v>98</v>
      </c>
    </row>
    <row r="21" spans="1:6" ht="57.75" thickBot="1">
      <c r="A21" s="2">
        <v>5</v>
      </c>
      <c r="B21" s="87" t="s">
        <v>50</v>
      </c>
      <c r="C21" s="2">
        <v>6600000000</v>
      </c>
      <c r="D21" s="46">
        <f>D22+D23+D24</f>
        <v>7386.2</v>
      </c>
      <c r="E21" s="46">
        <f>E22+E23+E24</f>
        <v>7348</v>
      </c>
      <c r="F21" s="10">
        <f t="shared" si="2"/>
        <v>99.482819311689369</v>
      </c>
    </row>
    <row r="22" spans="1:6" ht="36" customHeight="1" thickBot="1">
      <c r="A22" s="1">
        <v>1</v>
      </c>
      <c r="B22" s="91" t="s">
        <v>6</v>
      </c>
      <c r="C22" s="1">
        <v>6610000000</v>
      </c>
      <c r="D22" s="52">
        <v>30.5</v>
      </c>
      <c r="E22" s="52">
        <v>30.5</v>
      </c>
      <c r="F22" s="28">
        <f t="shared" si="2"/>
        <v>100</v>
      </c>
    </row>
    <row r="23" spans="1:6" ht="39.75" customHeight="1" thickBot="1">
      <c r="A23" s="1">
        <v>2</v>
      </c>
      <c r="B23" s="91" t="s">
        <v>7</v>
      </c>
      <c r="C23" s="1">
        <v>6620000000</v>
      </c>
      <c r="D23" s="52">
        <v>7105.7</v>
      </c>
      <c r="E23" s="52">
        <v>7067.5</v>
      </c>
      <c r="F23" s="28">
        <f t="shared" si="2"/>
        <v>99.462403422604396</v>
      </c>
    </row>
    <row r="24" spans="1:6" ht="48.75" customHeight="1" thickBot="1">
      <c r="A24" s="1">
        <v>3</v>
      </c>
      <c r="B24" s="91" t="s">
        <v>1</v>
      </c>
      <c r="C24" s="1">
        <v>6630000000</v>
      </c>
      <c r="D24" s="52">
        <v>250</v>
      </c>
      <c r="E24" s="52">
        <v>250</v>
      </c>
      <c r="F24" s="28">
        <f t="shared" si="2"/>
        <v>100</v>
      </c>
    </row>
    <row r="25" spans="1:6" ht="90" customHeight="1" thickBot="1">
      <c r="A25" s="2">
        <v>6</v>
      </c>
      <c r="B25" s="87" t="s">
        <v>58</v>
      </c>
      <c r="C25" s="2">
        <v>6700000000</v>
      </c>
      <c r="D25" s="46">
        <f>D26</f>
        <v>20</v>
      </c>
      <c r="E25" s="46">
        <f>E26</f>
        <v>6.8</v>
      </c>
      <c r="F25" s="28">
        <f t="shared" si="2"/>
        <v>34</v>
      </c>
    </row>
    <row r="26" spans="1:6" ht="79.5" customHeight="1" thickBot="1">
      <c r="A26" s="102">
        <v>1</v>
      </c>
      <c r="B26" s="84" t="s">
        <v>8</v>
      </c>
      <c r="C26" s="4">
        <v>6710000000</v>
      </c>
      <c r="D26" s="69">
        <v>20</v>
      </c>
      <c r="E26" s="70">
        <v>6.8</v>
      </c>
      <c r="F26" s="28">
        <f t="shared" si="2"/>
        <v>34</v>
      </c>
    </row>
    <row r="27" spans="1:6" ht="48" customHeight="1" thickBot="1">
      <c r="A27" s="2">
        <v>7</v>
      </c>
      <c r="B27" s="87" t="s">
        <v>46</v>
      </c>
      <c r="C27" s="2">
        <v>6800000000</v>
      </c>
      <c r="D27" s="46">
        <f>D28+D29</f>
        <v>10465.4</v>
      </c>
      <c r="E27" s="46">
        <f>E28+E29</f>
        <v>10319.099999999999</v>
      </c>
      <c r="F27" s="10">
        <f t="shared" si="1"/>
        <v>98.602060121925575</v>
      </c>
    </row>
    <row r="28" spans="1:6" ht="81" customHeight="1" thickBot="1">
      <c r="A28" s="1">
        <v>1</v>
      </c>
      <c r="B28" s="91" t="s">
        <v>47</v>
      </c>
      <c r="C28" s="1">
        <v>6810000000</v>
      </c>
      <c r="D28" s="52">
        <v>433.8</v>
      </c>
      <c r="E28" s="52">
        <v>433.8</v>
      </c>
      <c r="F28" s="28">
        <f t="shared" si="1"/>
        <v>100</v>
      </c>
    </row>
    <row r="29" spans="1:6" ht="39" customHeight="1" thickBot="1">
      <c r="A29" s="1">
        <v>2</v>
      </c>
      <c r="B29" s="91" t="s">
        <v>48</v>
      </c>
      <c r="C29" s="1">
        <v>6820000000</v>
      </c>
      <c r="D29" s="52">
        <v>10031.6</v>
      </c>
      <c r="E29" s="52">
        <v>9885.2999999999993</v>
      </c>
      <c r="F29" s="28">
        <f t="shared" si="1"/>
        <v>98.541608517086004</v>
      </c>
    </row>
    <row r="30" spans="1:6" ht="48" customHeight="1" thickBot="1">
      <c r="A30" s="103">
        <v>8</v>
      </c>
      <c r="B30" s="92" t="s">
        <v>32</v>
      </c>
      <c r="C30" s="19">
        <v>7200000000</v>
      </c>
      <c r="D30" s="58">
        <f>D31</f>
        <v>2893.2</v>
      </c>
      <c r="E30" s="59">
        <f>E31</f>
        <v>2893</v>
      </c>
      <c r="F30" s="10">
        <f t="shared" si="1"/>
        <v>99.993087239043277</v>
      </c>
    </row>
    <row r="31" spans="1:6" ht="45.75" thickBot="1">
      <c r="A31" s="102">
        <v>1</v>
      </c>
      <c r="B31" s="88" t="s">
        <v>33</v>
      </c>
      <c r="C31" s="4">
        <v>7220000000</v>
      </c>
      <c r="D31" s="60">
        <v>2893.2</v>
      </c>
      <c r="E31" s="61">
        <v>2893</v>
      </c>
      <c r="F31" s="28">
        <f t="shared" si="1"/>
        <v>99.993087239043277</v>
      </c>
    </row>
    <row r="32" spans="1:6" ht="47.25" customHeight="1" thickBot="1">
      <c r="A32" s="93">
        <v>9</v>
      </c>
      <c r="B32" s="94" t="s">
        <v>51</v>
      </c>
      <c r="C32" s="21">
        <v>7300000000</v>
      </c>
      <c r="D32" s="107">
        <f>D33+D34+D35+D36+D37+D38</f>
        <v>218706.5</v>
      </c>
      <c r="E32" s="58">
        <f>E33+E34+E35+E36+E37+E38</f>
        <v>138570.5</v>
      </c>
      <c r="F32" s="10">
        <f>E32/D32*100</f>
        <v>63.359113698038236</v>
      </c>
    </row>
    <row r="33" spans="1:6" ht="45.75" thickBot="1">
      <c r="A33" s="102" t="s">
        <v>17</v>
      </c>
      <c r="B33" s="88" t="s">
        <v>52</v>
      </c>
      <c r="C33" s="4">
        <v>7310000000</v>
      </c>
      <c r="D33" s="41">
        <v>0</v>
      </c>
      <c r="E33" s="63">
        <v>0</v>
      </c>
      <c r="F33" s="55" t="s">
        <v>73</v>
      </c>
    </row>
    <row r="34" spans="1:6" ht="45.75" thickBot="1">
      <c r="A34" s="1">
        <v>2</v>
      </c>
      <c r="B34" s="91" t="s">
        <v>67</v>
      </c>
      <c r="C34" s="1">
        <v>7320000000</v>
      </c>
      <c r="D34" s="52">
        <v>123650.1</v>
      </c>
      <c r="E34" s="52">
        <v>89168.2</v>
      </c>
      <c r="F34" s="28">
        <f t="shared" si="1"/>
        <v>72.113326232651644</v>
      </c>
    </row>
    <row r="35" spans="1:6" ht="45.75" thickBot="1">
      <c r="A35" s="95">
        <v>3</v>
      </c>
      <c r="B35" s="88" t="s">
        <v>53</v>
      </c>
      <c r="C35" s="6">
        <v>7330000000</v>
      </c>
      <c r="D35" s="64">
        <v>50865.599999999999</v>
      </c>
      <c r="E35" s="65">
        <v>14553.1</v>
      </c>
      <c r="F35" s="28">
        <f t="shared" si="1"/>
        <v>28.610888301720617</v>
      </c>
    </row>
    <row r="36" spans="1:6" ht="30.75" thickBot="1">
      <c r="A36" s="102">
        <v>4</v>
      </c>
      <c r="B36" s="88" t="s">
        <v>54</v>
      </c>
      <c r="C36" s="22">
        <v>7340000000</v>
      </c>
      <c r="D36" s="61">
        <v>21281.5</v>
      </c>
      <c r="E36" s="66">
        <v>13120.3</v>
      </c>
      <c r="F36" s="28">
        <f t="shared" si="1"/>
        <v>61.651199398538637</v>
      </c>
    </row>
    <row r="37" spans="1:6" ht="30.75" thickBot="1">
      <c r="A37" s="1">
        <v>5</v>
      </c>
      <c r="B37" s="91" t="s">
        <v>34</v>
      </c>
      <c r="C37" s="1">
        <v>7350000000</v>
      </c>
      <c r="D37" s="52">
        <v>0</v>
      </c>
      <c r="E37" s="52">
        <v>0</v>
      </c>
      <c r="F37" s="35" t="s">
        <v>73</v>
      </c>
    </row>
    <row r="38" spans="1:6" ht="30.75" thickBot="1">
      <c r="A38" s="1">
        <v>6</v>
      </c>
      <c r="B38" s="91" t="s">
        <v>70</v>
      </c>
      <c r="C38" s="1">
        <v>7360000000</v>
      </c>
      <c r="D38" s="52">
        <v>22909.3</v>
      </c>
      <c r="E38" s="52">
        <v>21728.9</v>
      </c>
      <c r="F38" s="35">
        <f t="shared" si="1"/>
        <v>94.847507344179022</v>
      </c>
    </row>
    <row r="39" spans="1:6" ht="29.25" thickBot="1">
      <c r="A39" s="104">
        <v>10</v>
      </c>
      <c r="B39" s="94" t="s">
        <v>55</v>
      </c>
      <c r="C39" s="23">
        <v>7400000000</v>
      </c>
      <c r="D39" s="67">
        <f>D40+D41</f>
        <v>2727.3</v>
      </c>
      <c r="E39" s="67">
        <f>E40+E41</f>
        <v>2580.7999999999997</v>
      </c>
      <c r="F39" s="10">
        <f t="shared" si="1"/>
        <v>94.62838704946283</v>
      </c>
    </row>
    <row r="40" spans="1:6" ht="45.75" thickBot="1">
      <c r="A40" s="102" t="s">
        <v>17</v>
      </c>
      <c r="B40" s="88" t="s">
        <v>56</v>
      </c>
      <c r="C40" s="4">
        <v>7410000000</v>
      </c>
      <c r="D40" s="60">
        <v>141.9</v>
      </c>
      <c r="E40" s="68">
        <v>7.2</v>
      </c>
      <c r="F40" s="28">
        <f t="shared" si="1"/>
        <v>5.07399577167019</v>
      </c>
    </row>
    <row r="41" spans="1:6" ht="62.25" customHeight="1" thickBot="1">
      <c r="A41" s="102" t="s">
        <v>18</v>
      </c>
      <c r="B41" s="88" t="s">
        <v>57</v>
      </c>
      <c r="C41" s="5">
        <v>7420000000</v>
      </c>
      <c r="D41" s="60">
        <v>2585.4</v>
      </c>
      <c r="E41" s="66">
        <v>2573.6</v>
      </c>
      <c r="F41" s="28">
        <f t="shared" si="1"/>
        <v>99.543590933704635</v>
      </c>
    </row>
    <row r="42" spans="1:6" ht="43.5" thickBot="1">
      <c r="A42" s="103">
        <v>11</v>
      </c>
      <c r="B42" s="94" t="s">
        <v>27</v>
      </c>
      <c r="C42" s="24">
        <v>7500000000</v>
      </c>
      <c r="D42" s="71">
        <f>D43+D44+D45</f>
        <v>77508.899999999994</v>
      </c>
      <c r="E42" s="72">
        <f>E43+E44+E45</f>
        <v>57167.100000000006</v>
      </c>
      <c r="F42" s="10">
        <f t="shared" si="1"/>
        <v>73.755530010102078</v>
      </c>
    </row>
    <row r="43" spans="1:6" ht="30.75" thickBot="1">
      <c r="A43" s="102" t="s">
        <v>17</v>
      </c>
      <c r="B43" s="88" t="s">
        <v>28</v>
      </c>
      <c r="C43" s="4">
        <v>7510000000</v>
      </c>
      <c r="D43" s="60">
        <v>17126</v>
      </c>
      <c r="E43" s="61">
        <v>16504.8</v>
      </c>
      <c r="F43" s="10">
        <f t="shared" si="1"/>
        <v>96.372766553777879</v>
      </c>
    </row>
    <row r="44" spans="1:6" ht="32.25" customHeight="1" thickBot="1">
      <c r="A44" s="1">
        <v>2</v>
      </c>
      <c r="B44" s="91" t="s">
        <v>29</v>
      </c>
      <c r="C44" s="1">
        <v>7520000000</v>
      </c>
      <c r="D44" s="52">
        <v>29.6</v>
      </c>
      <c r="E44" s="52">
        <v>9</v>
      </c>
      <c r="F44" s="29">
        <f t="shared" si="1"/>
        <v>30.405405405405407</v>
      </c>
    </row>
    <row r="45" spans="1:6" ht="50.25" customHeight="1" thickBot="1">
      <c r="A45" s="102">
        <v>3</v>
      </c>
      <c r="B45" s="88" t="s">
        <v>30</v>
      </c>
      <c r="C45" s="4">
        <v>7530000000</v>
      </c>
      <c r="D45" s="68">
        <v>60353.3</v>
      </c>
      <c r="E45" s="55">
        <v>40653.300000000003</v>
      </c>
      <c r="F45" s="10">
        <f t="shared" si="1"/>
        <v>67.358868529144218</v>
      </c>
    </row>
    <row r="46" spans="1:6" ht="51" customHeight="1" thickBot="1">
      <c r="A46" s="103">
        <v>12</v>
      </c>
      <c r="B46" s="92" t="s">
        <v>59</v>
      </c>
      <c r="C46" s="25">
        <v>7600000000</v>
      </c>
      <c r="D46" s="58">
        <f>D47+D48+D49+D50+D51+D53+D54+D52</f>
        <v>69986.100000000006</v>
      </c>
      <c r="E46" s="58">
        <f>E47+E48+E49+E50+E51+E53+E54+E52</f>
        <v>69333.7</v>
      </c>
      <c r="F46" s="10">
        <f t="shared" si="1"/>
        <v>99.06781489467194</v>
      </c>
    </row>
    <row r="47" spans="1:6" ht="30.75" thickBot="1">
      <c r="A47" s="102" t="s">
        <v>17</v>
      </c>
      <c r="B47" s="88" t="s">
        <v>60</v>
      </c>
      <c r="C47" s="4">
        <v>7610000000</v>
      </c>
      <c r="D47" s="60">
        <v>26548.400000000001</v>
      </c>
      <c r="E47" s="56">
        <v>26296.7</v>
      </c>
      <c r="F47" s="28">
        <f t="shared" si="1"/>
        <v>99.051920266381401</v>
      </c>
    </row>
    <row r="48" spans="1:6" ht="62.25" customHeight="1" thickBot="1">
      <c r="A48" s="102" t="s">
        <v>18</v>
      </c>
      <c r="B48" s="88" t="s">
        <v>61</v>
      </c>
      <c r="C48" s="4">
        <v>7620000000</v>
      </c>
      <c r="D48" s="60">
        <v>20653.900000000001</v>
      </c>
      <c r="E48" s="62">
        <v>20532.8</v>
      </c>
      <c r="F48" s="28">
        <f t="shared" si="1"/>
        <v>99.413670057470966</v>
      </c>
    </row>
    <row r="49" spans="1:6" ht="30.75" thickBot="1">
      <c r="A49" s="102" t="s">
        <v>19</v>
      </c>
      <c r="B49" s="88" t="s">
        <v>62</v>
      </c>
      <c r="C49" s="26">
        <v>7630000000</v>
      </c>
      <c r="D49" s="43">
        <v>2938.5</v>
      </c>
      <c r="E49" s="73">
        <v>2929.1</v>
      </c>
      <c r="F49" s="28">
        <f t="shared" si="1"/>
        <v>99.680108899098173</v>
      </c>
    </row>
    <row r="50" spans="1:6" ht="30.75" thickBot="1">
      <c r="A50" s="102">
        <v>4</v>
      </c>
      <c r="B50" s="88" t="s">
        <v>63</v>
      </c>
      <c r="C50" s="4">
        <v>7650000000</v>
      </c>
      <c r="D50" s="60">
        <v>4670.6000000000004</v>
      </c>
      <c r="E50" s="55">
        <v>4637.1000000000004</v>
      </c>
      <c r="F50" s="28">
        <f t="shared" si="1"/>
        <v>99.282747398621169</v>
      </c>
    </row>
    <row r="51" spans="1:6" ht="30.75" thickBot="1">
      <c r="A51" s="102">
        <v>5</v>
      </c>
      <c r="B51" s="88" t="s">
        <v>64</v>
      </c>
      <c r="C51" s="26">
        <v>7660000000</v>
      </c>
      <c r="D51" s="42">
        <v>108.3</v>
      </c>
      <c r="E51" s="61">
        <v>93.4</v>
      </c>
      <c r="F51" s="28">
        <f t="shared" si="1"/>
        <v>86.241920590951068</v>
      </c>
    </row>
    <row r="52" spans="1:6" ht="60.75" thickBot="1">
      <c r="A52" s="102">
        <v>6</v>
      </c>
      <c r="B52" s="91" t="s">
        <v>68</v>
      </c>
      <c r="C52" s="1">
        <v>7670000000</v>
      </c>
      <c r="D52" s="52">
        <v>10</v>
      </c>
      <c r="E52" s="52">
        <v>10</v>
      </c>
      <c r="F52" s="35">
        <f t="shared" si="1"/>
        <v>100</v>
      </c>
    </row>
    <row r="53" spans="1:6" ht="84" customHeight="1" thickBot="1">
      <c r="A53" s="102">
        <v>7</v>
      </c>
      <c r="B53" s="88" t="s">
        <v>26</v>
      </c>
      <c r="C53" s="26">
        <v>7680000000</v>
      </c>
      <c r="D53" s="74">
        <v>15056.4</v>
      </c>
      <c r="E53" s="62">
        <v>14834.6</v>
      </c>
      <c r="F53" s="28">
        <f t="shared" si="1"/>
        <v>98.52687229350974</v>
      </c>
    </row>
    <row r="54" spans="1:6" ht="45.75" customHeight="1" thickBot="1">
      <c r="A54" s="102">
        <v>8</v>
      </c>
      <c r="B54" s="91" t="s">
        <v>3</v>
      </c>
      <c r="C54" s="1">
        <v>7690000000</v>
      </c>
      <c r="D54" s="52">
        <v>0</v>
      </c>
      <c r="E54" s="52">
        <v>0</v>
      </c>
      <c r="F54" s="28" t="s">
        <v>73</v>
      </c>
    </row>
    <row r="55" spans="1:6" ht="45.75" customHeight="1" thickBot="1">
      <c r="A55" s="2">
        <v>13</v>
      </c>
      <c r="B55" s="87" t="s">
        <v>69</v>
      </c>
      <c r="C55" s="2">
        <v>7700000000</v>
      </c>
      <c r="D55" s="46">
        <f>D56</f>
        <v>887.3</v>
      </c>
      <c r="E55" s="46">
        <f>E56</f>
        <v>869.9</v>
      </c>
      <c r="F55" s="10">
        <f t="shared" si="1"/>
        <v>98.038994703031662</v>
      </c>
    </row>
    <row r="56" spans="1:6" ht="36" customHeight="1" thickBot="1">
      <c r="A56" s="1">
        <v>1</v>
      </c>
      <c r="B56" s="91" t="s">
        <v>9</v>
      </c>
      <c r="C56" s="1">
        <v>7710000000</v>
      </c>
      <c r="D56" s="52">
        <v>887.3</v>
      </c>
      <c r="E56" s="52">
        <v>869.9</v>
      </c>
      <c r="F56" s="28">
        <f t="shared" si="1"/>
        <v>98.038994703031662</v>
      </c>
    </row>
    <row r="57" spans="1:6" ht="43.5" thickBot="1">
      <c r="A57" s="105">
        <v>14</v>
      </c>
      <c r="B57" s="96" t="s">
        <v>65</v>
      </c>
      <c r="C57" s="30">
        <v>7800000000</v>
      </c>
      <c r="D57" s="75">
        <f>D58+D59+D60+D61+D62</f>
        <v>896773.8</v>
      </c>
      <c r="E57" s="76">
        <f>E58+E59+E60+E61+E62</f>
        <v>887348.1</v>
      </c>
      <c r="F57" s="31">
        <f t="shared" si="1"/>
        <v>98.948932272553009</v>
      </c>
    </row>
    <row r="58" spans="1:6" ht="33" customHeight="1" thickBot="1">
      <c r="A58" s="106" t="s">
        <v>17</v>
      </c>
      <c r="B58" s="97" t="s">
        <v>23</v>
      </c>
      <c r="C58" s="32">
        <v>7810000000</v>
      </c>
      <c r="D58" s="77">
        <v>848401.3</v>
      </c>
      <c r="E58" s="78">
        <v>841222.4</v>
      </c>
      <c r="F58" s="33">
        <f t="shared" si="1"/>
        <v>99.153832036796729</v>
      </c>
    </row>
    <row r="59" spans="1:6" ht="45.75" thickBot="1">
      <c r="A59" s="106">
        <v>2</v>
      </c>
      <c r="B59" s="97" t="s">
        <v>66</v>
      </c>
      <c r="C59" s="32">
        <v>7820000000</v>
      </c>
      <c r="D59" s="79">
        <v>3768</v>
      </c>
      <c r="E59" s="80">
        <v>2710.7</v>
      </c>
      <c r="F59" s="33">
        <f t="shared" si="1"/>
        <v>71.940021231422506</v>
      </c>
    </row>
    <row r="60" spans="1:6" ht="35.25" customHeight="1" thickBot="1">
      <c r="A60" s="34">
        <v>3</v>
      </c>
      <c r="B60" s="98" t="s">
        <v>24</v>
      </c>
      <c r="C60" s="34">
        <v>7830000000</v>
      </c>
      <c r="D60" s="81">
        <v>19701.5</v>
      </c>
      <c r="E60" s="81">
        <v>18854</v>
      </c>
      <c r="F60" s="33">
        <f t="shared" si="1"/>
        <v>95.698297083978375</v>
      </c>
    </row>
    <row r="61" spans="1:6" ht="30.75" thickBot="1">
      <c r="A61" s="34">
        <v>4</v>
      </c>
      <c r="B61" s="97" t="s">
        <v>25</v>
      </c>
      <c r="C61" s="34">
        <v>7840000000</v>
      </c>
      <c r="D61" s="81">
        <v>0</v>
      </c>
      <c r="E61" s="81">
        <v>0</v>
      </c>
      <c r="F61" s="33" t="s">
        <v>73</v>
      </c>
    </row>
    <row r="62" spans="1:6" ht="23.25" customHeight="1" thickBot="1">
      <c r="A62" s="106">
        <v>5</v>
      </c>
      <c r="B62" s="97" t="s">
        <v>21</v>
      </c>
      <c r="C62" s="32">
        <v>7850000000</v>
      </c>
      <c r="D62" s="82">
        <v>24903</v>
      </c>
      <c r="E62" s="83">
        <v>24561</v>
      </c>
      <c r="F62" s="33">
        <f t="shared" si="1"/>
        <v>98.626671485363204</v>
      </c>
    </row>
    <row r="63" spans="1:6" ht="23.25" customHeight="1" thickBot="1">
      <c r="A63" s="12"/>
      <c r="B63" s="99" t="s">
        <v>31</v>
      </c>
      <c r="C63" s="18">
        <v>8000000000</v>
      </c>
      <c r="D63" s="53">
        <f>D64+D65</f>
        <v>8101.8</v>
      </c>
      <c r="E63" s="54">
        <f>E64+E65</f>
        <v>8089.6</v>
      </c>
      <c r="F63" s="10">
        <f>E63/D63*100</f>
        <v>99.849416179120681</v>
      </c>
    </row>
    <row r="64" spans="1:6" ht="37.5" customHeight="1" thickBot="1">
      <c r="A64" s="12"/>
      <c r="B64" s="84" t="s">
        <v>20</v>
      </c>
      <c r="C64" s="13">
        <v>8080000000</v>
      </c>
      <c r="D64" s="41">
        <v>4274.6000000000004</v>
      </c>
      <c r="E64" s="55">
        <v>4271.8</v>
      </c>
      <c r="F64" s="28">
        <f>E64/D64*100</f>
        <v>99.934496795021758</v>
      </c>
    </row>
    <row r="65" spans="1:6" ht="40.5" customHeight="1" thickBot="1">
      <c r="A65" s="12"/>
      <c r="B65" s="100" t="s">
        <v>2</v>
      </c>
      <c r="C65" s="17">
        <v>8090000000</v>
      </c>
      <c r="D65" s="56">
        <v>3827.2</v>
      </c>
      <c r="E65" s="57">
        <v>3817.8</v>
      </c>
      <c r="F65" s="28">
        <f>E65/D65*100</f>
        <v>99.754389632107035</v>
      </c>
    </row>
    <row r="66" spans="1:6" ht="15.75" thickBot="1">
      <c r="A66" s="12"/>
      <c r="B66" s="101" t="s">
        <v>11</v>
      </c>
      <c r="C66" s="12"/>
      <c r="D66" s="53">
        <f>D14+D8+D12+D27+D63+D30+D18+D21+D39+D25+D42+D55+D57+D46+D32</f>
        <v>1625331.7000000002</v>
      </c>
      <c r="E66" s="53">
        <f>E14+E8+E12+E27+E63+E30+E18+E21+E39+E25+E42+E55+E57+E46+E32</f>
        <v>1513598.4999999998</v>
      </c>
      <c r="F66" s="10">
        <f t="shared" si="1"/>
        <v>93.125514010463192</v>
      </c>
    </row>
    <row r="67" spans="1:6" ht="70.5" customHeight="1">
      <c r="A67" s="7"/>
      <c r="B67" s="7"/>
      <c r="C67" s="7"/>
      <c r="D67" s="7"/>
      <c r="E67" s="7"/>
      <c r="F67" s="7"/>
    </row>
    <row r="68" spans="1:6" ht="15">
      <c r="A68" s="27" t="s">
        <v>71</v>
      </c>
      <c r="B68" s="7"/>
      <c r="C68" s="7"/>
      <c r="D68" s="7"/>
      <c r="E68" s="7"/>
      <c r="F68" s="7"/>
    </row>
    <row r="69" spans="1:6" ht="15">
      <c r="A69" s="27" t="s">
        <v>22</v>
      </c>
      <c r="B69" s="7"/>
      <c r="C69" s="7"/>
      <c r="D69" s="27" t="s">
        <v>72</v>
      </c>
      <c r="E69" s="7"/>
      <c r="F69" s="7"/>
    </row>
  </sheetData>
  <mergeCells count="3">
    <mergeCell ref="A1:F1"/>
    <mergeCell ref="A2:F2"/>
    <mergeCell ref="A3:F3"/>
  </mergeCells>
  <pageMargins left="0.74803149606299213" right="0.51181102362204722" top="0.55118110236220474" bottom="0.55118110236220474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FIN</cp:lastModifiedBy>
  <cp:lastPrinted>2026-02-02T01:53:26Z</cp:lastPrinted>
  <dcterms:created xsi:type="dcterms:W3CDTF">2015-02-10T05:03:17Z</dcterms:created>
  <dcterms:modified xsi:type="dcterms:W3CDTF">2026-02-02T01:53:29Z</dcterms:modified>
</cp:coreProperties>
</file>