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34" i="1"/>
  <c r="D34"/>
  <c r="F38"/>
  <c r="E21"/>
  <c r="D21"/>
  <c r="F24"/>
  <c r="E58"/>
  <c r="D8"/>
  <c r="E8"/>
  <c r="D12"/>
  <c r="E12"/>
  <c r="D16"/>
  <c r="E16"/>
  <c r="D18"/>
  <c r="E18"/>
  <c r="F18" s="1"/>
  <c r="D25"/>
  <c r="E25"/>
  <c r="D27"/>
  <c r="E27"/>
  <c r="D30"/>
  <c r="E30"/>
  <c r="D39"/>
  <c r="E39"/>
  <c r="D42"/>
  <c r="E42"/>
  <c r="F42" s="1"/>
  <c r="D44"/>
  <c r="E44"/>
  <c r="D48"/>
  <c r="E48"/>
  <c r="D56"/>
  <c r="F56" s="1"/>
  <c r="E56"/>
  <c r="D58"/>
  <c r="F9"/>
  <c r="F10"/>
  <c r="F11"/>
  <c r="F13"/>
  <c r="F14"/>
  <c r="F15"/>
  <c r="F17"/>
  <c r="F19"/>
  <c r="F20"/>
  <c r="F22"/>
  <c r="F23"/>
  <c r="F26"/>
  <c r="F28"/>
  <c r="F29"/>
  <c r="F31"/>
  <c r="F32"/>
  <c r="F33"/>
  <c r="F35"/>
  <c r="F36"/>
  <c r="F37"/>
  <c r="F40"/>
  <c r="F41"/>
  <c r="F43"/>
  <c r="F45"/>
  <c r="F46"/>
  <c r="F47"/>
  <c r="F49"/>
  <c r="F50"/>
  <c r="F51"/>
  <c r="F52"/>
  <c r="F53"/>
  <c r="F54"/>
  <c r="F55"/>
  <c r="F57"/>
  <c r="F59"/>
  <c r="F60"/>
  <c r="F61"/>
  <c r="F62"/>
  <c r="F63"/>
  <c r="F25" l="1"/>
  <c r="F30"/>
  <c r="E64"/>
  <c r="D64"/>
  <c r="F39"/>
  <c r="F34"/>
  <c r="F27"/>
  <c r="F16"/>
  <c r="F8"/>
  <c r="F58"/>
  <c r="F48"/>
  <c r="F44"/>
  <c r="F12"/>
  <c r="F21"/>
  <c r="F64" l="1"/>
</calcChain>
</file>

<file path=xl/sharedStrings.xml><?xml version="1.0" encoding="utf-8"?>
<sst xmlns="http://schemas.openxmlformats.org/spreadsheetml/2006/main" count="82" uniqueCount="73">
  <si>
    <t>% исполнения</t>
  </si>
  <si>
    <t>Подпрограмма "Поддержка специалистов, прибывших для работы в социальной сфере Усть-Удинского района"</t>
  </si>
  <si>
    <t>Контрольно-счетный орган районного муниципального образования "Усть-Удинский район"</t>
  </si>
  <si>
    <t>Подпрограмма "Проведение строительства, реконструкций, капитального ремонта зданий и сооружений учреждений культуры"</t>
  </si>
  <si>
    <t>Муниципальная программа "Профилактика правонарушений и безопасности дорожного движения на территории Усть-Удинского района" на 2020-2024 годы</t>
  </si>
  <si>
    <t>Подпрограмма "Профилактика  правонарушений на территории Усть-Удинского района"</t>
  </si>
  <si>
    <t>Подпрограмма "Профилактика безопасности дорожного движения на территории Усть-Удинского района"</t>
  </si>
  <si>
    <t>Подпрограмма "Дополнительные меры по поддержке граждан, оказавшихся в сложной жизненной ситуации"</t>
  </si>
  <si>
    <t>Подпрограмма "Социальная поддержка отдельных категорий граждан"</t>
  </si>
  <si>
    <t>Муниципальная программа "Комплексные меры профилактики злоупотребления наркотическими средствами, токсическими и психотропными веществами, профилактики распространения ВИЧ - инфекции и других социально-негативных явлений" на 2020-2024 годы</t>
  </si>
  <si>
    <t>Подпрограмма "Комплексные меры профилактики злоупотребления наркотическими средствами , токсическими и психотропными веществами, профилактики распространения ВИЧ - инфекции и других социально-негативных явлений"</t>
  </si>
  <si>
    <t>Муниципальная программа "Комплексное развитие сельских территорий на период 2020-2025 годы"</t>
  </si>
  <si>
    <t>Подпрограмма "Комплексное развитие сельских территорий на период 2020-2025 годы"</t>
  </si>
  <si>
    <t>тыс.руб.</t>
  </si>
  <si>
    <t>Программа РМО "Усть-Удинский район" "Обеспечение комплексных мер по гражданской обороне на 2021-2025 годы"</t>
  </si>
  <si>
    <t>Подрограмма "Выполнение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 и профилактике терроризма на 20121-2025 годы"</t>
  </si>
  <si>
    <t>Подпрограмма "Создание условий для предоставления транспортных услуг населению Усть-Удинского района" на 2015-2023 годы</t>
  </si>
  <si>
    <t>Подпрограмма "Охрана окружающей среды в Усть-Удинском районе" на 2015-2023 годы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</si>
  <si>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</si>
  <si>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</si>
  <si>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r>
      <rPr>
        <b/>
        <sz val="11"/>
        <rFont val="Times New Roman"/>
        <family val="1"/>
        <charset val="204"/>
      </rPr>
      <t>по муниципальному образованию «Усть-Удинский район»</t>
    </r>
  </si>
  <si>
    <t>(тыс.руб.)</t>
  </si>
  <si>
    <t>Наименование программ</t>
  </si>
  <si>
    <t>КЦСР</t>
  </si>
  <si>
    <t>1</t>
  </si>
  <si>
    <t>2</t>
  </si>
  <si>
    <t>3</t>
  </si>
  <si>
    <t>Обеспечение деятельности районной Думы районного муниципального образования "Усть-Удинский район»</t>
  </si>
  <si>
    <t>Подпрограмма "Управление в сфере образования"</t>
  </si>
  <si>
    <t>администрации Усть-Удинского района</t>
  </si>
  <si>
    <t>Подрограмма "Развитие системы дошкольного, общего, дополнительного образования"</t>
  </si>
  <si>
    <t>Муниципальная программа "Развитие системы образования РМО "Усть-Удинский район" на 2022-2026 годы"</t>
  </si>
  <si>
    <t>Подпрограмма "Обеспечение безопасности в образовательных организациях Усть-Удинского района на 2022-2026 годы"</t>
  </si>
  <si>
    <t>Проведение строительства, реконструкций, текущего и капитального ремонта зданий и сооружений</t>
  </si>
  <si>
    <t>Подпрограмма "Оснащение пищеблоков и столовых образовательных учреждений"</t>
  </si>
  <si>
    <t>Программа "Создание благоприятных условий для обеспечения жизнедеятельности населения Усть-Удинского района" на 2015-2024 годы</t>
  </si>
  <si>
    <t>Подпрограмма "Энергосбережение и повышение энергетической эффективности на территории Усть-Удинского района" на 2015-2024 годы</t>
  </si>
  <si>
    <r>
      <rPr>
        <b/>
        <sz val="11"/>
        <rFont val="Times New Roman"/>
        <family val="1"/>
        <charset val="204"/>
      </rPr>
      <t xml:space="preserve">Муниципальная программа "Развитие культуры районного муниципального образования </t>
    </r>
    <r>
      <rPr>
        <sz val="11"/>
        <rFont val="Times New Roman"/>
        <family val="1"/>
        <charset val="204"/>
      </rPr>
      <t xml:space="preserve">" </t>
    </r>
    <r>
      <rPr>
        <b/>
        <sz val="11"/>
        <rFont val="Times New Roman"/>
        <family val="1"/>
        <charset val="204"/>
      </rPr>
      <t>Усть-Удинский район" на 2022-2026 годы</t>
    </r>
  </si>
  <si>
    <t>Подпрограмма "Развитие библиотечного дела РМО "Усть-Удинский район" на 2022-2026 годы</t>
  </si>
  <si>
    <t>Подпрограмма "Сохранение и развитие дополнительного образования в сфере искусства в муниципальном образовании "Усть-Удинский район" на 2022-2063 годы</t>
  </si>
  <si>
    <t>Подпрограмма "Развитие музейного дела в Усть-Удинском районе на 2022-2026 годы"</t>
  </si>
  <si>
    <t>Подпрограмма "Управление культурой и финансовое обеспечение" на 2022-2026 годы</t>
  </si>
  <si>
    <t>Подпрограмма "Обеспечение безопасности учреждений культуры на 2022-2026 годы"</t>
  </si>
  <si>
    <t xml:space="preserve">Подпрограмма "Развитие культурно-досуговой деятельности и самодеятельного народного творчества, поддержка культурно-досуговых формирований учреждений культуры и социально ориентированных некоммерческих организаций  </t>
  </si>
  <si>
    <t>Подпрограмма "Содержание МКУ "ЕДДС" РМО "Усть-Удинский район" на 2021-2025 годы</t>
  </si>
  <si>
    <t>Муниципальная программа "Обеспечение деятельности мэра Усть-Удинского района и администрации Усть-Удинского района на 2017-2025 годы"</t>
  </si>
  <si>
    <t>Подпрограмма "Обеспечение деятельности муниципальных служащих, осуществляющих отдельные областные государственные полномочия" на 2017-2025 годы</t>
  </si>
  <si>
    <t>Подпрограмма "Обеспечение деятельности мэра Усть-Удинского района и администрации Усть-Удинского района" на 2017-2025 годы</t>
  </si>
  <si>
    <t>Подпрограмма "Информационное освещение деятельности органов местного самоуправления (администрации Усть-Удинского района и районной Думы районного муниципального образования "Усть-Удинский район" на 2015-2025 годы</t>
  </si>
  <si>
    <t>Муниципальная программа "Управление муниципальными финансами Усть-Удинского района" на 2017-2025 годы</t>
  </si>
  <si>
    <t>Подпрограмма "Управление муниципальными финансами, организация составления и исполнения районного бюджета" на 2017-2025 годы</t>
  </si>
  <si>
    <t>Подпрограмма "Повышение эффективности бюджетных расходов  в Усть-Удинском районе" на 2017-2025 годы</t>
  </si>
  <si>
    <t>Подпрограмма "Создание условий для эффективного и ответственного управления муниципальными финансами, повышение устойчивости бюджетов муниципальных образований Усть-Удинского района" на 2017-2025 годы</t>
  </si>
  <si>
    <t>Программа "Повышение эффективности проводимой муниципальной политики в области земельно-имущественных отношений и управления муниципальной собственностью" на 2017-2025 годы</t>
  </si>
  <si>
    <t>Подпрограмма "Повышение эффективности проводимой муниципальной политики в области земельно-имущественных отношений и управления муниципальной собственностью" на 2017-2025 годы</t>
  </si>
  <si>
    <t>Муниципальная программа "Социальная поддержка отдельных категорий граждан на территории Усть-Удинского района" на 2020-2025 годы</t>
  </si>
  <si>
    <t>Программа "Молодежная политика на 2020-2025 годы"</t>
  </si>
  <si>
    <t>Подпрограмма "Качественное развитие потенциала и воспитание молодежи Усть-Удинского района в возрасте от 14 до 30 лет" на 2020-2025 годы</t>
  </si>
  <si>
    <t>Подпрограмма "Патриотическое воспитание детей и молодежи районного муниципального образования "Усть-Удинский район в возрасте от 14 до 30 лет" на 2020-2025 годы</t>
  </si>
  <si>
    <t>Программа "Развитие физической культуры и спорта в РМО "Усть-Удинский район" на 2023-2027 годы</t>
  </si>
  <si>
    <t>Подпрограмма "Развитие физической культуры и массового спорта на 2023-2027 годы"</t>
  </si>
  <si>
    <t>Подпрограмма "Развитие системы подготовки спортсменов по видам спорта" на 2023-2027 годы</t>
  </si>
  <si>
    <t>Подпрограмма "Развитие спортивной инфраструктуры и материально-технической базы в Усть-Удинском районе на 2023-2027 годы"</t>
  </si>
  <si>
    <t>Непрограммные расходы</t>
  </si>
  <si>
    <r>
      <rPr>
        <b/>
        <sz val="11"/>
        <rFont val="Times New Roman"/>
        <family val="1"/>
        <charset val="204"/>
      </rPr>
      <t xml:space="preserve">Муниципальная программа </t>
    </r>
    <r>
      <rPr>
        <sz val="11"/>
        <rFont val="Times New Roman"/>
        <family val="1"/>
        <charset val="204"/>
      </rPr>
      <t xml:space="preserve">" </t>
    </r>
    <r>
      <rPr>
        <b/>
        <sz val="11"/>
        <rFont val="Times New Roman"/>
        <family val="1"/>
        <charset val="204"/>
      </rPr>
      <t>Организация летнего отдыха и  занятости детей в Усть-Удинском районе" на 2020-2025 годы</t>
    </r>
  </si>
  <si>
    <t>Подпрограмма " Организация летнего отдыха и занятости детей в Усть-Удинском районе" на 2020-2025 годы</t>
  </si>
  <si>
    <t>целевым программам на 01.03.2024 г.</t>
  </si>
  <si>
    <t>План на 2024 г.</t>
  </si>
  <si>
    <t>Факт на 01.03.2024 г.</t>
  </si>
  <si>
    <t>Обеспечение выборов и референдумов</t>
  </si>
  <si>
    <t>Подпрограмма "Создание условий для обеспечения населения Усть-Удинского района услугами связи"</t>
  </si>
  <si>
    <t>Заместитель начальника финансового управления</t>
  </si>
  <si>
    <t>Л.А. Кравцова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</si>
</sst>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57" xfId="0" applyFont="1" applyBorder="1" applyAlignment="1">
      <alignment horizontal="left" vertical="top" wrapText="1"/>
    </xf>
    <xf numFmtId="0" fontId="2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top" wrapText="1"/>
    </xf>
    <xf numFmtId="0" fontId="1" fillId="0" borderId="5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left" wrapText="1"/>
    </xf>
    <xf numFmtId="0" fontId="2" fillId="0" borderId="30" xfId="0" applyFont="1" applyBorder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horizontal="left" vertical="top" indent="1"/>
    </xf>
    <xf numFmtId="0" fontId="2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 indent="1"/>
    </xf>
    <xf numFmtId="0" fontId="1" fillId="0" borderId="9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indent="1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top" inden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7" xfId="0" applyFont="1" applyBorder="1" applyAlignment="1">
      <alignment horizontal="left" vertical="top" indent="1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top" indent="1"/>
    </xf>
    <xf numFmtId="0" fontId="1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8" xfId="0" applyFont="1" applyBorder="1" applyAlignment="1">
      <alignment vertical="top"/>
    </xf>
    <xf numFmtId="164" fontId="2" fillId="0" borderId="12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left"/>
    </xf>
    <xf numFmtId="0" fontId="1" fillId="2" borderId="7" xfId="0" applyFont="1" applyFill="1" applyBorder="1" applyAlignment="1">
      <alignment horizontal="left" vertical="top" indent="1"/>
    </xf>
    <xf numFmtId="0" fontId="1" fillId="2" borderId="30" xfId="0" applyFont="1" applyFill="1" applyBorder="1" applyAlignment="1">
      <alignment horizontal="left" vertical="top" wrapText="1"/>
    </xf>
    <xf numFmtId="0" fontId="1" fillId="2" borderId="52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top" indent="1"/>
    </xf>
    <xf numFmtId="0" fontId="2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left" vertical="top" indent="1"/>
    </xf>
    <xf numFmtId="0" fontId="2" fillId="2" borderId="57" xfId="0" applyFont="1" applyFill="1" applyBorder="1" applyAlignment="1">
      <alignment horizontal="left" vertical="top" wrapText="1"/>
    </xf>
    <xf numFmtId="0" fontId="2" fillId="2" borderId="57" xfId="0" applyFont="1" applyFill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57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2" fillId="0" borderId="43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center" vertical="center"/>
    </xf>
    <xf numFmtId="164" fontId="2" fillId="0" borderId="45" xfId="0" applyNumberFormat="1" applyFont="1" applyBorder="1" applyAlignment="1">
      <alignment horizontal="center" vertical="center"/>
    </xf>
    <xf numFmtId="164" fontId="1" fillId="0" borderId="47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2" fillId="0" borderId="48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center" vertical="center"/>
    </xf>
    <xf numFmtId="164" fontId="1" fillId="2" borderId="53" xfId="0" applyNumberFormat="1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horizontal="center" vertical="center"/>
    </xf>
    <xf numFmtId="164" fontId="2" fillId="2" borderId="53" xfId="0" applyNumberFormat="1" applyFont="1" applyFill="1" applyBorder="1" applyAlignment="1">
      <alignment horizontal="center" vertical="center"/>
    </xf>
    <xf numFmtId="164" fontId="2" fillId="2" borderId="54" xfId="0" applyNumberFormat="1" applyFont="1" applyFill="1" applyBorder="1" applyAlignment="1">
      <alignment horizontal="center" vertical="center"/>
    </xf>
    <xf numFmtId="164" fontId="2" fillId="2" borderId="55" xfId="0" applyNumberFormat="1" applyFont="1" applyFill="1" applyBorder="1" applyAlignment="1">
      <alignment horizontal="center" vertical="center"/>
    </xf>
    <xf numFmtId="164" fontId="2" fillId="2" borderId="57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tabSelected="1" topLeftCell="A61" zoomScaleNormal="100" workbookViewId="0">
      <selection activeCell="E73" sqref="E73"/>
    </sheetView>
  </sheetViews>
  <sheetFormatPr defaultRowHeight="12.75"/>
  <cols>
    <col min="1" max="1" width="7"/>
    <col min="2" max="2" width="49.140625" customWidth="1"/>
    <col min="3" max="3" width="13.5703125" customWidth="1"/>
    <col min="4" max="4" width="15.140625" customWidth="1"/>
    <col min="5" max="5" width="14"/>
    <col min="6" max="6" width="15.5703125" customWidth="1"/>
  </cols>
  <sheetData>
    <row r="1" spans="1:6" ht="15">
      <c r="A1" s="108" t="s">
        <v>19</v>
      </c>
      <c r="B1" s="108"/>
      <c r="C1" s="108"/>
      <c r="D1" s="108"/>
      <c r="E1" s="108"/>
      <c r="F1" s="108"/>
    </row>
    <row r="2" spans="1:6" ht="15">
      <c r="A2" s="109" t="s">
        <v>66</v>
      </c>
      <c r="B2" s="108"/>
      <c r="C2" s="108"/>
      <c r="D2" s="108"/>
      <c r="E2" s="108"/>
      <c r="F2" s="108"/>
    </row>
    <row r="3" spans="1:6" ht="15">
      <c r="A3" s="108" t="s">
        <v>20</v>
      </c>
      <c r="B3" s="108"/>
      <c r="C3" s="108"/>
      <c r="D3" s="108"/>
      <c r="E3" s="108"/>
      <c r="F3" s="108"/>
    </row>
    <row r="4" spans="1:6" ht="15">
      <c r="A4" s="17"/>
      <c r="B4" s="17"/>
      <c r="C4" s="17"/>
      <c r="D4" s="17"/>
      <c r="E4" s="17"/>
      <c r="F4" s="17"/>
    </row>
    <row r="5" spans="1:6" ht="12.75" customHeight="1" thickBot="1">
      <c r="A5" s="17"/>
      <c r="B5" s="17"/>
      <c r="C5" s="17"/>
      <c r="D5" s="17"/>
      <c r="E5" s="17"/>
      <c r="F5" s="107" t="s">
        <v>13</v>
      </c>
    </row>
    <row r="6" spans="1:6" ht="15.75" hidden="1" thickBot="1">
      <c r="A6" s="17"/>
      <c r="B6" s="17"/>
      <c r="C6" s="17"/>
      <c r="D6" s="17"/>
      <c r="E6" s="17"/>
      <c r="F6" s="18" t="s">
        <v>21</v>
      </c>
    </row>
    <row r="7" spans="1:6" ht="30.75" thickBot="1">
      <c r="A7" s="19"/>
      <c r="B7" s="20" t="s">
        <v>22</v>
      </c>
      <c r="C7" s="20" t="s">
        <v>23</v>
      </c>
      <c r="D7" s="106" t="s">
        <v>67</v>
      </c>
      <c r="E7" s="14" t="s">
        <v>68</v>
      </c>
      <c r="F7" s="14" t="s">
        <v>0</v>
      </c>
    </row>
    <row r="8" spans="1:6" ht="57.75" thickBot="1">
      <c r="A8" s="21" t="s">
        <v>24</v>
      </c>
      <c r="B8" s="15" t="s">
        <v>45</v>
      </c>
      <c r="C8" s="22">
        <v>6400000000</v>
      </c>
      <c r="D8" s="62">
        <f>D9+D10+D11</f>
        <v>57777.4</v>
      </c>
      <c r="E8" s="63">
        <f>E9+E10+E11</f>
        <v>6203.6</v>
      </c>
      <c r="F8" s="23">
        <f>E8/D8*100</f>
        <v>10.737070203920565</v>
      </c>
    </row>
    <row r="9" spans="1:6" ht="60.75" thickBot="1">
      <c r="A9" s="24" t="s">
        <v>24</v>
      </c>
      <c r="B9" s="8" t="s">
        <v>46</v>
      </c>
      <c r="C9" s="25">
        <v>6410000000</v>
      </c>
      <c r="D9" s="64">
        <v>5417.7</v>
      </c>
      <c r="E9" s="65">
        <v>467.5</v>
      </c>
      <c r="F9" s="48">
        <f t="shared" ref="F9:F64" si="0">E9/D9*100</f>
        <v>8.6291230596009374</v>
      </c>
    </row>
    <row r="10" spans="1:6" ht="45.75" thickBot="1">
      <c r="A10" s="24" t="s">
        <v>25</v>
      </c>
      <c r="B10" s="8" t="s">
        <v>47</v>
      </c>
      <c r="C10" s="9">
        <v>6430000000</v>
      </c>
      <c r="D10" s="66">
        <v>49919.3</v>
      </c>
      <c r="E10" s="67">
        <v>5388.3</v>
      </c>
      <c r="F10" s="48">
        <f t="shared" si="0"/>
        <v>10.794021550782963</v>
      </c>
    </row>
    <row r="11" spans="1:6" ht="75.75" thickBot="1">
      <c r="A11" s="24" t="s">
        <v>26</v>
      </c>
      <c r="B11" s="5" t="s">
        <v>48</v>
      </c>
      <c r="C11" s="27">
        <v>6470000000</v>
      </c>
      <c r="D11" s="68">
        <v>2440.4</v>
      </c>
      <c r="E11" s="69">
        <v>347.8</v>
      </c>
      <c r="F11" s="48">
        <f t="shared" si="0"/>
        <v>14.251762006228489</v>
      </c>
    </row>
    <row r="12" spans="1:6" ht="43.5" thickBot="1">
      <c r="A12" s="29">
        <v>2</v>
      </c>
      <c r="B12" s="3" t="s">
        <v>49</v>
      </c>
      <c r="C12" s="4">
        <v>6100000000</v>
      </c>
      <c r="D12" s="49">
        <f>D13+D14+D15</f>
        <v>247768</v>
      </c>
      <c r="E12" s="49">
        <f>E13+E14+E15</f>
        <v>38205.5</v>
      </c>
      <c r="F12" s="23">
        <f t="shared" si="0"/>
        <v>15.419868586742435</v>
      </c>
    </row>
    <row r="13" spans="1:6" ht="50.25" customHeight="1" thickBot="1">
      <c r="A13" s="24">
        <v>1</v>
      </c>
      <c r="B13" s="5" t="s">
        <v>50</v>
      </c>
      <c r="C13" s="30">
        <v>6140000000</v>
      </c>
      <c r="D13" s="66">
        <v>58796.800000000003</v>
      </c>
      <c r="E13" s="69">
        <v>6317.2</v>
      </c>
      <c r="F13" s="48">
        <f t="shared" si="0"/>
        <v>10.74412212909546</v>
      </c>
    </row>
    <row r="14" spans="1:6" ht="45.75" thickBot="1">
      <c r="A14" s="24">
        <v>2</v>
      </c>
      <c r="B14" s="5" t="s">
        <v>51</v>
      </c>
      <c r="C14" s="9">
        <v>6150000000</v>
      </c>
      <c r="D14" s="70">
        <v>186889.2</v>
      </c>
      <c r="E14" s="69">
        <v>31813</v>
      </c>
      <c r="F14" s="48">
        <f t="shared" si="0"/>
        <v>17.022385456195437</v>
      </c>
    </row>
    <row r="15" spans="1:6" ht="79.5" customHeight="1" thickBot="1">
      <c r="A15" s="24">
        <v>3</v>
      </c>
      <c r="B15" s="5" t="s">
        <v>52</v>
      </c>
      <c r="C15" s="31">
        <v>6160000000</v>
      </c>
      <c r="D15" s="64">
        <v>2082</v>
      </c>
      <c r="E15" s="71">
        <v>75.3</v>
      </c>
      <c r="F15" s="48">
        <f t="shared" si="0"/>
        <v>3.6167146974063398</v>
      </c>
    </row>
    <row r="16" spans="1:6" ht="78" customHeight="1" thickBot="1">
      <c r="A16" s="21">
        <v>3</v>
      </c>
      <c r="B16" s="6" t="s">
        <v>53</v>
      </c>
      <c r="C16" s="7">
        <v>6200000000</v>
      </c>
      <c r="D16" s="72">
        <f>D17</f>
        <v>10166.9</v>
      </c>
      <c r="E16" s="73">
        <f>E17</f>
        <v>971</v>
      </c>
      <c r="F16" s="23">
        <f t="shared" si="0"/>
        <v>9.5506004780218152</v>
      </c>
    </row>
    <row r="17" spans="1:6" ht="73.5" customHeight="1" thickBot="1">
      <c r="A17" s="24">
        <v>1</v>
      </c>
      <c r="B17" s="5" t="s">
        <v>54</v>
      </c>
      <c r="C17" s="28">
        <v>6280000000</v>
      </c>
      <c r="D17" s="64">
        <v>10166.9</v>
      </c>
      <c r="E17" s="74">
        <v>971</v>
      </c>
      <c r="F17" s="48">
        <f t="shared" si="0"/>
        <v>9.5506004780218152</v>
      </c>
    </row>
    <row r="18" spans="1:6" ht="48" customHeight="1" thickBot="1">
      <c r="A18" s="29">
        <v>4</v>
      </c>
      <c r="B18" s="3" t="s">
        <v>14</v>
      </c>
      <c r="C18" s="4">
        <v>6800000000</v>
      </c>
      <c r="D18" s="49">
        <f>D19+D20</f>
        <v>8391</v>
      </c>
      <c r="E18" s="49">
        <f>E19+E20</f>
        <v>1085.8</v>
      </c>
      <c r="F18" s="23">
        <f t="shared" si="0"/>
        <v>12.940054820641162</v>
      </c>
    </row>
    <row r="19" spans="1:6" ht="79.5" customHeight="1" thickBot="1">
      <c r="A19" s="33">
        <v>1</v>
      </c>
      <c r="B19" s="1" t="s">
        <v>15</v>
      </c>
      <c r="C19" s="2">
        <v>6810000000</v>
      </c>
      <c r="D19" s="75">
        <v>101</v>
      </c>
      <c r="E19" s="75">
        <v>16.3</v>
      </c>
      <c r="F19" s="48">
        <f t="shared" si="0"/>
        <v>16.138613861386141</v>
      </c>
    </row>
    <row r="20" spans="1:6" ht="39" customHeight="1" thickBot="1">
      <c r="A20" s="33">
        <v>2</v>
      </c>
      <c r="B20" s="1" t="s">
        <v>44</v>
      </c>
      <c r="C20" s="2">
        <v>6820000000</v>
      </c>
      <c r="D20" s="75">
        <v>8290</v>
      </c>
      <c r="E20" s="75">
        <v>1069.5</v>
      </c>
      <c r="F20" s="48">
        <f t="shared" si="0"/>
        <v>12.901085645355851</v>
      </c>
    </row>
    <row r="21" spans="1:6" ht="15.75" thickBot="1">
      <c r="A21" s="19"/>
      <c r="B21" s="50" t="s">
        <v>63</v>
      </c>
      <c r="C21" s="35">
        <v>8000000000</v>
      </c>
      <c r="D21" s="76">
        <f>D22+D23+D24</f>
        <v>12435.6</v>
      </c>
      <c r="E21" s="77">
        <f>E22+E23+E24</f>
        <v>980.4</v>
      </c>
      <c r="F21" s="23">
        <f t="shared" si="0"/>
        <v>7.8838174273858916</v>
      </c>
    </row>
    <row r="22" spans="1:6" ht="46.5" customHeight="1" thickBot="1">
      <c r="A22" s="19"/>
      <c r="B22" s="8" t="s">
        <v>27</v>
      </c>
      <c r="C22" s="27">
        <v>8080000000</v>
      </c>
      <c r="D22" s="65">
        <v>4635.3</v>
      </c>
      <c r="E22" s="48">
        <v>532.9</v>
      </c>
      <c r="F22" s="48">
        <f t="shared" si="0"/>
        <v>11.496559014519017</v>
      </c>
    </row>
    <row r="23" spans="1:6" ht="30.75" customHeight="1" thickBot="1">
      <c r="A23" s="19"/>
      <c r="B23" s="12" t="s">
        <v>2</v>
      </c>
      <c r="C23" s="32">
        <v>8090000000</v>
      </c>
      <c r="D23" s="78">
        <v>5300.3</v>
      </c>
      <c r="E23" s="79">
        <v>447.5</v>
      </c>
      <c r="F23" s="48">
        <f t="shared" si="0"/>
        <v>8.4429183253778088</v>
      </c>
    </row>
    <row r="24" spans="1:6" ht="15.75" thickBot="1">
      <c r="A24" s="33"/>
      <c r="B24" s="1" t="s">
        <v>69</v>
      </c>
      <c r="C24" s="2">
        <v>8100000000</v>
      </c>
      <c r="D24" s="75">
        <v>2500</v>
      </c>
      <c r="E24" s="75">
        <v>0</v>
      </c>
      <c r="F24" s="75">
        <f t="shared" si="0"/>
        <v>0</v>
      </c>
    </row>
    <row r="25" spans="1:6" ht="48" customHeight="1" thickBot="1">
      <c r="A25" s="21">
        <v>5</v>
      </c>
      <c r="B25" s="16" t="s">
        <v>64</v>
      </c>
      <c r="C25" s="36">
        <v>7200000000</v>
      </c>
      <c r="D25" s="80">
        <f>D26</f>
        <v>2922.3</v>
      </c>
      <c r="E25" s="81">
        <f>E26</f>
        <v>6.9</v>
      </c>
      <c r="F25" s="23">
        <f t="shared" si="0"/>
        <v>0.23611538856380246</v>
      </c>
    </row>
    <row r="26" spans="1:6" ht="45.75" thickBot="1">
      <c r="A26" s="24">
        <v>1</v>
      </c>
      <c r="B26" s="5" t="s">
        <v>65</v>
      </c>
      <c r="C26" s="9">
        <v>7220000000</v>
      </c>
      <c r="D26" s="82">
        <v>2922.3</v>
      </c>
      <c r="E26" s="83">
        <v>6.9</v>
      </c>
      <c r="F26" s="48">
        <f t="shared" si="0"/>
        <v>0.23611538856380246</v>
      </c>
    </row>
    <row r="27" spans="1:6" ht="57.75" thickBot="1">
      <c r="A27" s="33">
        <v>6</v>
      </c>
      <c r="B27" s="3" t="s">
        <v>4</v>
      </c>
      <c r="C27" s="4">
        <v>6500000000</v>
      </c>
      <c r="D27" s="49">
        <f>D28+D29</f>
        <v>100</v>
      </c>
      <c r="E27" s="49">
        <f>E28+E29</f>
        <v>0</v>
      </c>
      <c r="F27" s="23">
        <f t="shared" si="0"/>
        <v>0</v>
      </c>
    </row>
    <row r="28" spans="1:6" ht="30.75" thickBot="1">
      <c r="A28" s="24">
        <v>1</v>
      </c>
      <c r="B28" s="5" t="s">
        <v>5</v>
      </c>
      <c r="C28" s="37">
        <v>6510000000</v>
      </c>
      <c r="D28" s="83">
        <v>46</v>
      </c>
      <c r="E28" s="83">
        <v>0</v>
      </c>
      <c r="F28" s="48">
        <f t="shared" si="0"/>
        <v>0</v>
      </c>
    </row>
    <row r="29" spans="1:6" ht="45.75" thickBot="1">
      <c r="A29" s="24">
        <v>2</v>
      </c>
      <c r="B29" s="5" t="s">
        <v>6</v>
      </c>
      <c r="C29" s="9">
        <v>6520000000</v>
      </c>
      <c r="D29" s="83">
        <v>54</v>
      </c>
      <c r="E29" s="84">
        <v>0</v>
      </c>
      <c r="F29" s="48">
        <f t="shared" si="0"/>
        <v>0</v>
      </c>
    </row>
    <row r="30" spans="1:6" ht="57.75" thickBot="1">
      <c r="A30" s="29">
        <v>7</v>
      </c>
      <c r="B30" s="3" t="s">
        <v>55</v>
      </c>
      <c r="C30" s="4">
        <v>6600000000</v>
      </c>
      <c r="D30" s="49">
        <f>D31+D32+D33</f>
        <v>3149.5</v>
      </c>
      <c r="E30" s="49">
        <f>E31+E32+E33</f>
        <v>990.6</v>
      </c>
      <c r="F30" s="23">
        <f t="shared" si="0"/>
        <v>31.452611525638989</v>
      </c>
    </row>
    <row r="31" spans="1:6" ht="45.75" thickBot="1">
      <c r="A31" s="33">
        <v>1</v>
      </c>
      <c r="B31" s="1" t="s">
        <v>7</v>
      </c>
      <c r="C31" s="2">
        <v>6610000000</v>
      </c>
      <c r="D31" s="75">
        <v>39.5</v>
      </c>
      <c r="E31" s="75">
        <v>5</v>
      </c>
      <c r="F31" s="48">
        <f t="shared" si="0"/>
        <v>12.658227848101266</v>
      </c>
    </row>
    <row r="32" spans="1:6" ht="30.75" thickBot="1">
      <c r="A32" s="33">
        <v>2</v>
      </c>
      <c r="B32" s="1" t="s">
        <v>8</v>
      </c>
      <c r="C32" s="2">
        <v>6620000000</v>
      </c>
      <c r="D32" s="75">
        <v>2810</v>
      </c>
      <c r="E32" s="75">
        <v>985.6</v>
      </c>
      <c r="F32" s="48">
        <f t="shared" si="0"/>
        <v>35.07473309608541</v>
      </c>
    </row>
    <row r="33" spans="1:6" ht="45.75" thickBot="1">
      <c r="A33" s="33">
        <v>3</v>
      </c>
      <c r="B33" s="1" t="s">
        <v>1</v>
      </c>
      <c r="C33" s="2">
        <v>6630000000</v>
      </c>
      <c r="D33" s="75">
        <v>300</v>
      </c>
      <c r="E33" s="75">
        <v>0</v>
      </c>
      <c r="F33" s="48">
        <f t="shared" si="0"/>
        <v>0</v>
      </c>
    </row>
    <row r="34" spans="1:6" ht="57.75" thickBot="1">
      <c r="A34" s="38">
        <v>8</v>
      </c>
      <c r="B34" s="13" t="s">
        <v>35</v>
      </c>
      <c r="C34" s="39">
        <v>7300000000</v>
      </c>
      <c r="D34" s="80">
        <f>D35+D36+D37+D38</f>
        <v>2344.3000000000002</v>
      </c>
      <c r="E34" s="23">
        <f>E35+E36+E37+E38</f>
        <v>75.400000000000006</v>
      </c>
      <c r="F34" s="23">
        <f t="shared" si="0"/>
        <v>3.2163119054728488</v>
      </c>
    </row>
    <row r="35" spans="1:6" ht="45.75" thickBot="1">
      <c r="A35" s="24" t="s">
        <v>24</v>
      </c>
      <c r="B35" s="5" t="s">
        <v>36</v>
      </c>
      <c r="C35" s="9">
        <v>7310000000</v>
      </c>
      <c r="D35" s="65">
        <v>200</v>
      </c>
      <c r="E35" s="85">
        <v>0</v>
      </c>
      <c r="F35" s="48">
        <f t="shared" si="0"/>
        <v>0</v>
      </c>
    </row>
    <row r="36" spans="1:6" ht="45.75" thickBot="1">
      <c r="A36" s="40">
        <v>2</v>
      </c>
      <c r="B36" s="5" t="s">
        <v>16</v>
      </c>
      <c r="C36" s="11">
        <v>7330000000</v>
      </c>
      <c r="D36" s="86">
        <v>174.6</v>
      </c>
      <c r="E36" s="87">
        <v>0</v>
      </c>
      <c r="F36" s="48">
        <f t="shared" si="0"/>
        <v>0</v>
      </c>
    </row>
    <row r="37" spans="1:6" ht="30.75" thickBot="1">
      <c r="A37" s="24">
        <v>3</v>
      </c>
      <c r="B37" s="5" t="s">
        <v>17</v>
      </c>
      <c r="C37" s="41">
        <v>7340000000</v>
      </c>
      <c r="D37" s="83">
        <v>1894.3</v>
      </c>
      <c r="E37" s="88">
        <v>0</v>
      </c>
      <c r="F37" s="48">
        <f t="shared" si="0"/>
        <v>0</v>
      </c>
    </row>
    <row r="38" spans="1:6" ht="30.75" thickBot="1">
      <c r="A38" s="33"/>
      <c r="B38" s="1" t="s">
        <v>70</v>
      </c>
      <c r="C38" s="2">
        <v>7350000000</v>
      </c>
      <c r="D38" s="75">
        <v>75.400000000000006</v>
      </c>
      <c r="E38" s="75">
        <v>75.400000000000006</v>
      </c>
      <c r="F38" s="75">
        <f t="shared" si="0"/>
        <v>100</v>
      </c>
    </row>
    <row r="39" spans="1:6" ht="29.25" thickBot="1">
      <c r="A39" s="42">
        <v>9</v>
      </c>
      <c r="B39" s="13" t="s">
        <v>56</v>
      </c>
      <c r="C39" s="43">
        <v>7400000000</v>
      </c>
      <c r="D39" s="89">
        <f>D40+D41</f>
        <v>2250</v>
      </c>
      <c r="E39" s="89">
        <f>E40+E41</f>
        <v>47.9</v>
      </c>
      <c r="F39" s="23">
        <f t="shared" si="0"/>
        <v>2.1288888888888891</v>
      </c>
    </row>
    <row r="40" spans="1:6" ht="45.75" thickBot="1">
      <c r="A40" s="24" t="s">
        <v>24</v>
      </c>
      <c r="B40" s="5" t="s">
        <v>57</v>
      </c>
      <c r="C40" s="9">
        <v>7410000000</v>
      </c>
      <c r="D40" s="82">
        <v>2025.5</v>
      </c>
      <c r="E40" s="90">
        <v>0</v>
      </c>
      <c r="F40" s="48">
        <f t="shared" si="0"/>
        <v>0</v>
      </c>
    </row>
    <row r="41" spans="1:6" ht="62.25" customHeight="1" thickBot="1">
      <c r="A41" s="24" t="s">
        <v>25</v>
      </c>
      <c r="B41" s="5" t="s">
        <v>58</v>
      </c>
      <c r="C41" s="10">
        <v>7420000000</v>
      </c>
      <c r="D41" s="82">
        <v>224.5</v>
      </c>
      <c r="E41" s="88">
        <v>47.9</v>
      </c>
      <c r="F41" s="48">
        <f t="shared" si="0"/>
        <v>21.336302895322941</v>
      </c>
    </row>
    <row r="42" spans="1:6" ht="103.5" customHeight="1" thickBot="1">
      <c r="A42" s="29">
        <v>10</v>
      </c>
      <c r="B42" s="3" t="s">
        <v>9</v>
      </c>
      <c r="C42" s="4">
        <v>6700000000</v>
      </c>
      <c r="D42" s="49">
        <f>D43</f>
        <v>50</v>
      </c>
      <c r="E42" s="49">
        <f>E43</f>
        <v>37</v>
      </c>
      <c r="F42" s="48">
        <f t="shared" si="0"/>
        <v>74</v>
      </c>
    </row>
    <row r="43" spans="1:6" ht="84" customHeight="1" thickBot="1">
      <c r="A43" s="24">
        <v>1</v>
      </c>
      <c r="B43" s="8" t="s">
        <v>10</v>
      </c>
      <c r="C43" s="9">
        <v>6710000000</v>
      </c>
      <c r="D43" s="91">
        <v>50</v>
      </c>
      <c r="E43" s="92">
        <v>37</v>
      </c>
      <c r="F43" s="48">
        <f t="shared" si="0"/>
        <v>74</v>
      </c>
    </row>
    <row r="44" spans="1:6" ht="43.5" thickBot="1">
      <c r="A44" s="21">
        <v>11</v>
      </c>
      <c r="B44" s="13" t="s">
        <v>59</v>
      </c>
      <c r="C44" s="44">
        <v>7500000000</v>
      </c>
      <c r="D44" s="93">
        <f>D45+D46+D47</f>
        <v>136986.1</v>
      </c>
      <c r="E44" s="94">
        <f>E45+E46+E47</f>
        <v>2105</v>
      </c>
      <c r="F44" s="23">
        <f t="shared" si="0"/>
        <v>1.5366522588788205</v>
      </c>
    </row>
    <row r="45" spans="1:6" ht="30.75" thickBot="1">
      <c r="A45" s="24" t="s">
        <v>24</v>
      </c>
      <c r="B45" s="5" t="s">
        <v>60</v>
      </c>
      <c r="C45" s="9">
        <v>7510000000</v>
      </c>
      <c r="D45" s="82">
        <v>13323.3</v>
      </c>
      <c r="E45" s="83">
        <v>1990.6</v>
      </c>
      <c r="F45" s="23">
        <f t="shared" si="0"/>
        <v>14.94074290903905</v>
      </c>
    </row>
    <row r="46" spans="1:6" ht="32.25" customHeight="1" thickBot="1">
      <c r="A46" s="33">
        <v>2</v>
      </c>
      <c r="B46" s="1" t="s">
        <v>61</v>
      </c>
      <c r="C46" s="2">
        <v>7520000000</v>
      </c>
      <c r="D46" s="75">
        <v>69.5</v>
      </c>
      <c r="E46" s="75">
        <v>43.9</v>
      </c>
      <c r="F46" s="49">
        <f t="shared" si="0"/>
        <v>63.165467625899275</v>
      </c>
    </row>
    <row r="47" spans="1:6" ht="50.25" customHeight="1" thickBot="1">
      <c r="A47" s="24">
        <v>3</v>
      </c>
      <c r="B47" s="5" t="s">
        <v>62</v>
      </c>
      <c r="C47" s="9">
        <v>7530000000</v>
      </c>
      <c r="D47" s="90">
        <v>123593.3</v>
      </c>
      <c r="E47" s="48">
        <v>70.5</v>
      </c>
      <c r="F47" s="23">
        <f t="shared" si="0"/>
        <v>5.7041927030025086E-2</v>
      </c>
    </row>
    <row r="48" spans="1:6" ht="60" customHeight="1" thickBot="1">
      <c r="A48" s="21">
        <v>12</v>
      </c>
      <c r="B48" s="16" t="s">
        <v>37</v>
      </c>
      <c r="C48" s="45">
        <v>7600000000</v>
      </c>
      <c r="D48" s="80">
        <f>D49+D50+D51+D52+D53+D54+D55</f>
        <v>55303.199999999997</v>
      </c>
      <c r="E48" s="95">
        <f>E49+E50+E51+E52+E53+E54+E55</f>
        <v>5748.1</v>
      </c>
      <c r="F48" s="23">
        <f t="shared" si="0"/>
        <v>10.393792764252341</v>
      </c>
    </row>
    <row r="49" spans="1:6" ht="30.75" thickBot="1">
      <c r="A49" s="24" t="s">
        <v>24</v>
      </c>
      <c r="B49" s="5" t="s">
        <v>38</v>
      </c>
      <c r="C49" s="9">
        <v>7610000000</v>
      </c>
      <c r="D49" s="82">
        <v>12955.7</v>
      </c>
      <c r="E49" s="78">
        <v>1409.5</v>
      </c>
      <c r="F49" s="48">
        <f t="shared" si="0"/>
        <v>10.879381276195033</v>
      </c>
    </row>
    <row r="50" spans="1:6" ht="62.25" customHeight="1" thickBot="1">
      <c r="A50" s="24" t="s">
        <v>25</v>
      </c>
      <c r="B50" s="5" t="s">
        <v>39</v>
      </c>
      <c r="C50" s="9">
        <v>7620000000</v>
      </c>
      <c r="D50" s="82">
        <v>15642.2</v>
      </c>
      <c r="E50" s="84">
        <v>2187.3000000000002</v>
      </c>
      <c r="F50" s="48">
        <f t="shared" si="0"/>
        <v>13.98332715346946</v>
      </c>
    </row>
    <row r="51" spans="1:6" ht="30.75" thickBot="1">
      <c r="A51" s="24" t="s">
        <v>26</v>
      </c>
      <c r="B51" s="5" t="s">
        <v>40</v>
      </c>
      <c r="C51" s="46">
        <v>7630000000</v>
      </c>
      <c r="D51" s="67">
        <v>3135.5</v>
      </c>
      <c r="E51" s="96">
        <v>308.3</v>
      </c>
      <c r="F51" s="48">
        <f t="shared" si="0"/>
        <v>9.8325625896986129</v>
      </c>
    </row>
    <row r="52" spans="1:6" ht="30.75" thickBot="1">
      <c r="A52" s="24">
        <v>4</v>
      </c>
      <c r="B52" s="5" t="s">
        <v>41</v>
      </c>
      <c r="C52" s="9">
        <v>7650000000</v>
      </c>
      <c r="D52" s="82">
        <v>4143.1000000000004</v>
      </c>
      <c r="E52" s="48">
        <v>389.4</v>
      </c>
      <c r="F52" s="48">
        <f t="shared" si="0"/>
        <v>9.3987593830706455</v>
      </c>
    </row>
    <row r="53" spans="1:6" ht="30.75" thickBot="1">
      <c r="A53" s="24">
        <v>5</v>
      </c>
      <c r="B53" s="5" t="s">
        <v>42</v>
      </c>
      <c r="C53" s="46">
        <v>7660000000</v>
      </c>
      <c r="D53" s="66">
        <v>75</v>
      </c>
      <c r="E53" s="83">
        <v>0</v>
      </c>
      <c r="F53" s="48">
        <f t="shared" si="0"/>
        <v>0</v>
      </c>
    </row>
    <row r="54" spans="1:6" ht="84" customHeight="1" thickBot="1">
      <c r="A54" s="24">
        <v>6</v>
      </c>
      <c r="B54" s="5" t="s">
        <v>43</v>
      </c>
      <c r="C54" s="46">
        <v>7680000000</v>
      </c>
      <c r="D54" s="97">
        <v>15968.7</v>
      </c>
      <c r="E54" s="84">
        <v>1453.6</v>
      </c>
      <c r="F54" s="48">
        <f t="shared" si="0"/>
        <v>9.1028073669115201</v>
      </c>
    </row>
    <row r="55" spans="1:6" ht="45.75" customHeight="1" thickBot="1">
      <c r="A55" s="33">
        <v>7</v>
      </c>
      <c r="B55" s="1" t="s">
        <v>3</v>
      </c>
      <c r="C55" s="2">
        <v>7690000000</v>
      </c>
      <c r="D55" s="75">
        <v>3383</v>
      </c>
      <c r="E55" s="75">
        <v>0</v>
      </c>
      <c r="F55" s="48">
        <f t="shared" si="0"/>
        <v>0</v>
      </c>
    </row>
    <row r="56" spans="1:6" ht="45.75" customHeight="1" thickBot="1">
      <c r="A56" s="29">
        <v>13</v>
      </c>
      <c r="B56" s="3" t="s">
        <v>11</v>
      </c>
      <c r="C56" s="4">
        <v>7700000000</v>
      </c>
      <c r="D56" s="49">
        <f>D57</f>
        <v>37660</v>
      </c>
      <c r="E56" s="49">
        <f>E57</f>
        <v>0</v>
      </c>
      <c r="F56" s="23">
        <f t="shared" si="0"/>
        <v>0</v>
      </c>
    </row>
    <row r="57" spans="1:6" ht="36" customHeight="1" thickBot="1">
      <c r="A57" s="33">
        <v>1</v>
      </c>
      <c r="B57" s="1" t="s">
        <v>12</v>
      </c>
      <c r="C57" s="2">
        <v>7710000000</v>
      </c>
      <c r="D57" s="75">
        <v>37660</v>
      </c>
      <c r="E57" s="75">
        <v>0</v>
      </c>
      <c r="F57" s="48">
        <f t="shared" si="0"/>
        <v>0</v>
      </c>
    </row>
    <row r="58" spans="1:6" ht="43.5" thickBot="1">
      <c r="A58" s="51">
        <v>14</v>
      </c>
      <c r="B58" s="52" t="s">
        <v>31</v>
      </c>
      <c r="C58" s="53">
        <v>7800000000</v>
      </c>
      <c r="D58" s="98">
        <f>D59+D60+D61+D62+D63</f>
        <v>787996.5</v>
      </c>
      <c r="E58" s="99">
        <f>E59+E60+E61+E62+E63</f>
        <v>104693</v>
      </c>
      <c r="F58" s="54">
        <f t="shared" si="0"/>
        <v>13.285972716883895</v>
      </c>
    </row>
    <row r="59" spans="1:6" ht="33" customHeight="1" thickBot="1">
      <c r="A59" s="55" t="s">
        <v>24</v>
      </c>
      <c r="B59" s="56" t="s">
        <v>30</v>
      </c>
      <c r="C59" s="57">
        <v>7810000000</v>
      </c>
      <c r="D59" s="100">
        <v>695202.7</v>
      </c>
      <c r="E59" s="58">
        <v>96784</v>
      </c>
      <c r="F59" s="58">
        <f t="shared" si="0"/>
        <v>13.921695068215357</v>
      </c>
    </row>
    <row r="60" spans="1:6" ht="45.75" thickBot="1">
      <c r="A60" s="55">
        <v>2</v>
      </c>
      <c r="B60" s="56" t="s">
        <v>32</v>
      </c>
      <c r="C60" s="57">
        <v>7820000000</v>
      </c>
      <c r="D60" s="101">
        <v>2365.8000000000002</v>
      </c>
      <c r="E60" s="102">
        <v>0</v>
      </c>
      <c r="F60" s="58">
        <f t="shared" si="0"/>
        <v>0</v>
      </c>
    </row>
    <row r="61" spans="1:6" ht="45.75" thickBot="1">
      <c r="A61" s="59">
        <v>3</v>
      </c>
      <c r="B61" s="60" t="s">
        <v>33</v>
      </c>
      <c r="C61" s="61">
        <v>7830000000</v>
      </c>
      <c r="D61" s="103">
        <v>69940.5</v>
      </c>
      <c r="E61" s="103">
        <v>5637.1</v>
      </c>
      <c r="F61" s="58">
        <f t="shared" si="0"/>
        <v>8.0598508732422562</v>
      </c>
    </row>
    <row r="62" spans="1:6" ht="30.75" thickBot="1">
      <c r="A62" s="59">
        <v>4</v>
      </c>
      <c r="B62" s="56" t="s">
        <v>34</v>
      </c>
      <c r="C62" s="61">
        <v>7840000000</v>
      </c>
      <c r="D62" s="103">
        <v>36.5</v>
      </c>
      <c r="E62" s="103">
        <v>0</v>
      </c>
      <c r="F62" s="58">
        <f t="shared" si="0"/>
        <v>0</v>
      </c>
    </row>
    <row r="63" spans="1:6" ht="23.25" customHeight="1" thickBot="1">
      <c r="A63" s="55">
        <v>5</v>
      </c>
      <c r="B63" s="56" t="s">
        <v>28</v>
      </c>
      <c r="C63" s="57">
        <v>7850000000</v>
      </c>
      <c r="D63" s="104">
        <v>20451</v>
      </c>
      <c r="E63" s="105">
        <v>2271.9</v>
      </c>
      <c r="F63" s="58">
        <f t="shared" si="0"/>
        <v>11.108992225319057</v>
      </c>
    </row>
    <row r="64" spans="1:6" ht="15.75" thickBot="1">
      <c r="A64" s="19"/>
      <c r="B64" s="34" t="s">
        <v>18</v>
      </c>
      <c r="C64" s="26"/>
      <c r="D64" s="76">
        <f>D8+D12+D16+D18+D21+D25+D27+D30+D34+D39+D42+D44+D56+D58+D48</f>
        <v>1365300.8</v>
      </c>
      <c r="E64" s="76">
        <f>E8+E12+E16+E18+E21+E25+E27+E30+E34+E39+E42+E44+E56+E58+E48</f>
        <v>161150.20000000001</v>
      </c>
      <c r="F64" s="23">
        <f t="shared" si="0"/>
        <v>11.803274413960645</v>
      </c>
    </row>
    <row r="65" spans="1:6" ht="70.5" customHeight="1">
      <c r="A65" s="17"/>
      <c r="B65" s="17"/>
      <c r="C65" s="17"/>
      <c r="D65" s="17"/>
      <c r="E65" s="17"/>
      <c r="F65" s="17"/>
    </row>
    <row r="66" spans="1:6" ht="15">
      <c r="A66" s="47" t="s">
        <v>71</v>
      </c>
      <c r="B66" s="17"/>
      <c r="C66" s="17"/>
      <c r="D66" s="17"/>
      <c r="E66" s="17"/>
      <c r="F66" s="17"/>
    </row>
    <row r="67" spans="1:6" ht="15">
      <c r="A67" s="47" t="s">
        <v>29</v>
      </c>
      <c r="B67" s="17"/>
      <c r="C67" s="17"/>
      <c r="D67" s="47" t="s">
        <v>72</v>
      </c>
      <c r="E67" s="17"/>
      <c r="F67" s="17"/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2024-03-06T06:03:08Z</cp:lastPrinted>
  <dcterms:created xsi:type="dcterms:W3CDTF">2015-02-10T05:03:17Z</dcterms:created>
  <dcterms:modified xsi:type="dcterms:W3CDTF">2024-03-06T06:03:12Z</dcterms:modified>
</cp:coreProperties>
</file>